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K:\Umweltplanung\Armasuisse\21976.000 Kaserne Wpl Emmen\26 Ausschreibungsunterlagen\Def\"/>
    </mc:Choice>
  </mc:AlternateContent>
  <bookViews>
    <workbookView xWindow="0" yWindow="0" windowWidth="15075" windowHeight="1410" tabRatio="727"/>
  </bookViews>
  <sheets>
    <sheet name="Erläuterungen" sheetId="1" r:id="rId1"/>
    <sheet name="Zusammenfassung" sheetId="2" r:id="rId2"/>
    <sheet name="SIA Phasen 32 bis 53" sheetId="4" r:id="rId3"/>
    <sheet name="ZMT" sheetId="3" r:id="rId4"/>
  </sheets>
  <definedNames>
    <definedName name="_xlnm.Print_Area" localSheetId="0">Erläuterungen!$A$1:$J$46</definedName>
    <definedName name="Print_Area" localSheetId="2">'SIA Phasen 32 bis 53'!$A$1:$W$40</definedName>
  </definedNames>
  <calcPr calcId="162913"/>
  <customWorkbookViews>
    <customWorkbookView name="owe - Persönliche Ansicht" guid="{5B3AAFA8-9E3B-4A7E-97E6-3CA989CDDC69}" mergeInterval="0" personalView="1" maximized="1" xWindow="1" yWindow="1" windowWidth="1280" windowHeight="835" activeSheetId="3"/>
  </customWorkbookViews>
</workbook>
</file>

<file path=xl/calcChain.xml><?xml version="1.0" encoding="utf-8"?>
<calcChain xmlns="http://schemas.openxmlformats.org/spreadsheetml/2006/main">
  <c r="D18" i="3" l="1"/>
  <c r="E17" i="3"/>
  <c r="AD10" i="4" l="1"/>
  <c r="C6" i="3"/>
  <c r="C3" i="2"/>
  <c r="L14" i="4" l="1"/>
  <c r="J14" i="4"/>
  <c r="H14" i="4"/>
  <c r="K22" i="4" l="1"/>
  <c r="E8" i="2" s="1"/>
  <c r="K23" i="4"/>
  <c r="E9" i="2" s="1"/>
  <c r="I24" i="4"/>
  <c r="D10" i="2" s="1"/>
  <c r="I22" i="4"/>
  <c r="D8" i="2" s="1"/>
  <c r="I23" i="4"/>
  <c r="D9" i="2" s="1"/>
  <c r="M23" i="4"/>
  <c r="F9" i="2" s="1"/>
  <c r="M22" i="4"/>
  <c r="F8" i="2" s="1"/>
  <c r="N14" i="4"/>
  <c r="P14" i="4"/>
  <c r="O22" i="4" l="1"/>
  <c r="G8" i="2" s="1"/>
  <c r="O23" i="4"/>
  <c r="G9" i="2" s="1"/>
  <c r="Q23" i="4"/>
  <c r="H9" i="2" s="1"/>
  <c r="Q22" i="4"/>
  <c r="H8" i="2" s="1"/>
  <c r="K25" i="4"/>
  <c r="E11" i="2" s="1"/>
  <c r="K24" i="4" l="1"/>
  <c r="K27" i="4"/>
  <c r="E13" i="2" s="1"/>
  <c r="K26" i="4"/>
  <c r="E12" i="2" s="1"/>
  <c r="E10" i="2" l="1"/>
  <c r="E14" i="2" s="1"/>
  <c r="K28" i="4"/>
  <c r="A1" i="1"/>
  <c r="I25" i="4" l="1"/>
  <c r="I26" i="4"/>
  <c r="D12" i="2" s="1"/>
  <c r="I27" i="4"/>
  <c r="D13" i="2" s="1"/>
  <c r="D11" i="2" l="1"/>
  <c r="D14" i="2" s="1"/>
  <c r="I28" i="4"/>
  <c r="A4" i="3"/>
  <c r="A1" i="4" s="1"/>
  <c r="Q25" i="4" l="1"/>
  <c r="H11" i="2" s="1"/>
  <c r="O26" i="4"/>
  <c r="G12" i="2" s="1"/>
  <c r="Q26" i="4" l="1"/>
  <c r="H12" i="2" s="1"/>
  <c r="O25" i="4"/>
  <c r="G11" i="2" s="1"/>
  <c r="Q27" i="4"/>
  <c r="H13" i="2" s="1"/>
  <c r="O27" i="4"/>
  <c r="G13" i="2" s="1"/>
  <c r="Q24" i="4"/>
  <c r="O24" i="4"/>
  <c r="G10" i="2" l="1"/>
  <c r="G14" i="2" s="1"/>
  <c r="O28" i="4"/>
  <c r="H10" i="2"/>
  <c r="H14" i="2" s="1"/>
  <c r="Q28" i="4"/>
  <c r="M24" i="4" l="1"/>
  <c r="M26" i="4"/>
  <c r="F12" i="2" s="1"/>
  <c r="M27" i="4"/>
  <c r="F13" i="2" s="1"/>
  <c r="M25" i="4"/>
  <c r="F11" i="2" s="1"/>
  <c r="F10" i="2" l="1"/>
  <c r="F14" i="2" s="1"/>
  <c r="M28" i="4"/>
  <c r="S28" i="4" s="1"/>
  <c r="W28" i="4" l="1"/>
  <c r="K9" i="2" s="1"/>
  <c r="Y28" i="4"/>
  <c r="AE28" i="4"/>
  <c r="U28" i="4"/>
  <c r="AC28" i="4"/>
  <c r="AA28" i="4"/>
  <c r="K8" i="2" l="1"/>
  <c r="K12" i="2"/>
  <c r="K13" i="2"/>
  <c r="K11" i="2"/>
  <c r="K10" i="2"/>
  <c r="G28" i="4"/>
  <c r="M30" i="4" s="1"/>
  <c r="M32" i="4" s="1"/>
  <c r="F18" i="2" s="1"/>
  <c r="N11" i="2"/>
  <c r="N9" i="2"/>
  <c r="N8" i="2"/>
  <c r="N10" i="2"/>
  <c r="N13" i="2"/>
  <c r="N12" i="2"/>
  <c r="M13" i="2"/>
  <c r="M8" i="2"/>
  <c r="M12" i="2"/>
  <c r="M11" i="2"/>
  <c r="M9" i="2"/>
  <c r="M10" i="2"/>
  <c r="I9" i="2"/>
  <c r="I13" i="2"/>
  <c r="I8" i="2"/>
  <c r="I11" i="2"/>
  <c r="I12" i="2"/>
  <c r="I10" i="2"/>
  <c r="J11" i="2"/>
  <c r="J9" i="2"/>
  <c r="J10" i="2"/>
  <c r="J13" i="2"/>
  <c r="J8" i="2"/>
  <c r="J12" i="2"/>
  <c r="O10" i="2"/>
  <c r="O11" i="2"/>
  <c r="O9" i="2"/>
  <c r="O8" i="2"/>
  <c r="O13" i="2"/>
  <c r="O12" i="2"/>
  <c r="L12" i="2"/>
  <c r="L10" i="2"/>
  <c r="L13" i="2"/>
  <c r="L9" i="2"/>
  <c r="L8" i="2"/>
  <c r="L11" i="2"/>
  <c r="K14" i="2" l="1"/>
  <c r="M14" i="2"/>
  <c r="I14" i="2"/>
  <c r="C10" i="2"/>
  <c r="P10" i="2" s="1"/>
  <c r="C13" i="2"/>
  <c r="P13" i="2" s="1"/>
  <c r="J14" i="2"/>
  <c r="C9" i="2"/>
  <c r="P9" i="2" s="1"/>
  <c r="C8" i="2"/>
  <c r="P8" i="2" s="1"/>
  <c r="L14" i="2"/>
  <c r="O14" i="2"/>
  <c r="C12" i="2"/>
  <c r="P12" i="2" s="1"/>
  <c r="N14" i="2"/>
  <c r="C11" i="2"/>
  <c r="P11" i="2" s="1"/>
  <c r="M34" i="4"/>
  <c r="M36" i="4" s="1"/>
  <c r="M38" i="4" s="1"/>
  <c r="P14" i="2" l="1"/>
  <c r="C14" i="2"/>
  <c r="F16" i="2" s="1"/>
  <c r="F20" i="2" s="1"/>
  <c r="F22" i="2" s="1"/>
  <c r="F24" i="2" s="1"/>
</calcChain>
</file>

<file path=xl/sharedStrings.xml><?xml version="1.0" encoding="utf-8"?>
<sst xmlns="http://schemas.openxmlformats.org/spreadsheetml/2006/main" count="129" uniqueCount="102">
  <si>
    <t>Schwierigkeitsgrad</t>
  </si>
  <si>
    <t>Koeffizienten</t>
  </si>
  <si>
    <t>Grundfaktor für Stundenaufwand</t>
  </si>
  <si>
    <t>Anpassungsfaktor</t>
  </si>
  <si>
    <t>Teamfaktor</t>
  </si>
  <si>
    <t>Faktor für Sonderleistungen</t>
  </si>
  <si>
    <t>angebotener Stundenansatz</t>
  </si>
  <si>
    <t>B</t>
  </si>
  <si>
    <t>p</t>
  </si>
  <si>
    <t>n</t>
  </si>
  <si>
    <t>r</t>
  </si>
  <si>
    <t>i</t>
  </si>
  <si>
    <t>s</t>
  </si>
  <si>
    <t>h</t>
  </si>
  <si>
    <t>Ausschreibung</t>
  </si>
  <si>
    <t>q</t>
  </si>
  <si>
    <t>Ausführungsprojekt</t>
  </si>
  <si>
    <t>Ausführung</t>
  </si>
  <si>
    <t>Inbetriebnahme, Abschluss</t>
  </si>
  <si>
    <t>CHF</t>
  </si>
  <si>
    <t>Z1</t>
  </si>
  <si>
    <t>Z2</t>
  </si>
  <si>
    <t>Mehrwertsteuer</t>
  </si>
  <si>
    <t>aufwandbest. Baukosten</t>
  </si>
  <si>
    <t>Umbauzuschlag</t>
  </si>
  <si>
    <t>U</t>
  </si>
  <si>
    <t>(Wert in Titelblatt übertragen)</t>
  </si>
  <si>
    <t>Bemerkungen Anbieter:</t>
  </si>
  <si>
    <t>Allgemeine Hinweise:</t>
  </si>
  <si>
    <t>Anbieter:</t>
  </si>
  <si>
    <t>Register Zusammenfassung</t>
  </si>
  <si>
    <t>Im Feld "Bemerkungen" können allfällige Ergänzungen von Seiten Anbieter aufgeführt werden.</t>
  </si>
  <si>
    <t>Erläuterungen zum Ausfüllen des Formulars</t>
  </si>
  <si>
    <t xml:space="preserve">Bauprojekt </t>
  </si>
  <si>
    <t>Anbieter</t>
  </si>
  <si>
    <t>TOTAL inkl. Nebenkosten</t>
  </si>
  <si>
    <t>Ort, Datum:</t>
  </si>
  <si>
    <t>Name, Funktion, rechtsgültige Unterschrift</t>
  </si>
  <si>
    <t>Zusammenfassung Honorarkosten [CHF]</t>
  </si>
  <si>
    <t>Nebenkosten [% in Abhängigkeit des Honorars]</t>
  </si>
  <si>
    <t xml:space="preserve">Total pro Phase </t>
  </si>
  <si>
    <t xml:space="preserve">Gesamtprojekt-leiter GP-Team </t>
  </si>
  <si>
    <t>HLKK-Planer</t>
  </si>
  <si>
    <t>Gesamtleiter GP-Team</t>
  </si>
  <si>
    <t>Sanitärplaner</t>
  </si>
  <si>
    <t>Architekt</t>
  </si>
  <si>
    <t>Brandschutzplaner</t>
  </si>
  <si>
    <t>Bauingenieur HB (Tragwerksplaner)</t>
  </si>
  <si>
    <t xml:space="preserve">Bauingenieur Hochbau </t>
  </si>
  <si>
    <t>Bauphysiker / Akustiker</t>
  </si>
  <si>
    <t xml:space="preserve">Brandschutzplaner </t>
  </si>
  <si>
    <t>Die einzelnen Blätter sind vom Anbieter auszudrucken, zu kontrollieren, zu unterschreiben und dem Angebot als Beilage 1 beizufügen.</t>
  </si>
  <si>
    <t>Schadstoffspezialist</t>
  </si>
  <si>
    <t xml:space="preserve">Küchenplaner </t>
  </si>
  <si>
    <t xml:space="preserve">Honorarberechnung Generalplaner
Gesamtsanierung Mannschaftskaserne 2, Wpl Emmen </t>
  </si>
  <si>
    <t>HLKK Planer</t>
  </si>
  <si>
    <t>Schadstoffplaner</t>
  </si>
  <si>
    <t>TOTAL SIA Phasen 32-53</t>
  </si>
  <si>
    <t>TOTAL SIA Phasen 32-53 inkl. Nebenkosten</t>
  </si>
  <si>
    <r>
      <t>TOTAL SIA Phasen 32-53</t>
    </r>
    <r>
      <rPr>
        <sz val="10"/>
        <rFont val="Arial"/>
        <family val="2"/>
      </rPr>
      <t xml:space="preserve"> (inkl. NK, inkl. MWST)</t>
    </r>
  </si>
  <si>
    <t>In den gelb hinterlegten Zellen der Spalten H, J, L, N und P sind vom Anbieter die Berechnungsparameter (n, r, i, U, s, h) pro Funktion einzutragen. Die vom Anbieter festgelegten Berechnungsparameter sind über die Auftragsdauer fixiert.</t>
  </si>
  <si>
    <t>SIA Kategorie</t>
  </si>
  <si>
    <t>Kategorie A</t>
  </si>
  <si>
    <t xml:space="preserve">Bezeichnung </t>
  </si>
  <si>
    <t>Kategorie B</t>
  </si>
  <si>
    <t>Kategorie C</t>
  </si>
  <si>
    <t>Kategorie D</t>
  </si>
  <si>
    <t>Kategorie E</t>
  </si>
  <si>
    <t>Kategorie F</t>
  </si>
  <si>
    <t xml:space="preserve">Chefbauingenieur / Chefarchitekt </t>
  </si>
  <si>
    <t>Leitender Ingenieur</t>
  </si>
  <si>
    <t xml:space="preserve">Ingenieur / Bauführer </t>
  </si>
  <si>
    <t xml:space="preserve">Bautechniker / Techniker </t>
  </si>
  <si>
    <t>Zeichner / Hilfsbauleiter</t>
  </si>
  <si>
    <t xml:space="preserve">Hilfspersonal </t>
  </si>
  <si>
    <t>Stundenansatz [CHF/h]</t>
  </si>
  <si>
    <t>Anteil [%]</t>
  </si>
  <si>
    <t>Gemittelter Stundenansatz (Zeitmitteltarif, ZMT)  [CHF/h]</t>
  </si>
  <si>
    <t xml:space="preserve">Gemittelter Stundenansatz, der für alle seitens des Beauftragten eingesetzten Mitarbeiter gilt. </t>
  </si>
  <si>
    <t>MPV</t>
  </si>
  <si>
    <t>Elektro-Planer</t>
  </si>
  <si>
    <t>Fachkoordinator HLKKSEMSRL</t>
  </si>
  <si>
    <t>MSRL-Planer</t>
  </si>
  <si>
    <t>ggf. weitere Fachspezialisten</t>
  </si>
  <si>
    <t xml:space="preserve">Nebenkosten SIA Phase 32 - 53 </t>
  </si>
  <si>
    <t>Bauprojekt</t>
  </si>
  <si>
    <t xml:space="preserve">Elektro-Planer </t>
  </si>
  <si>
    <t>Fachkoordinator HLKK-S-E-MSRL</t>
  </si>
  <si>
    <t>Honorarkosten SIA Phasen 32 bis 53</t>
  </si>
  <si>
    <t>TOTAL 32-53 (exkl. MWST)</t>
  </si>
  <si>
    <t>Honorar Phasen 32 - 53 exkl. Nebenkosten</t>
  </si>
  <si>
    <r>
      <t xml:space="preserve">TOTAL SIA Phase 32-53 </t>
    </r>
    <r>
      <rPr>
        <sz val="10"/>
        <rFont val="Arial"/>
        <family val="2"/>
      </rPr>
      <t>(inkl. NK und MWST)</t>
    </r>
  </si>
  <si>
    <t>Dieses Berechnungsformular ist so aufgebaut, dass nur gelb hinterlegte Felder ausgefüllt werden müssen. Die Berechungen werden automatisch ausgeführt und ebenfalls automatisch in die entsprechenden Felder übertragen.</t>
  </si>
  <si>
    <t>In diesem Register werden die Honorare aller Mitarbeiter über sämtliche Phasen des Projekts zusammengefasst. Die Werte "Total SIA Phasen 32-53", "Nebenkosten SIA Phasen 32-53", "Mehrwertsteuer" und "Total SIA Phasen 32-53 (inkl. NK und MWST)" sind in die entsprechenden Felder auf der Titelseite des Dokuments "Teil B" zu übertragen.</t>
  </si>
  <si>
    <t>Register SIA Phasen 32 bis 53</t>
  </si>
  <si>
    <t xml:space="preserve">Die aufwandbestimmende/honorarberechtigte Baukosten exkl. Mwst. wurden vom BMZ ermittelt und dienen als Grundlage für das Preisangebot der SIA Phasen 32 - 53. </t>
  </si>
  <si>
    <t>In der Zelle F28 bestimmt der Anbieter, mit wieviel Prozent der Honorarsumme über alle Planer (inkl. Fachspezialisten) der Gesamtleiter vergütet wird.</t>
  </si>
  <si>
    <t xml:space="preserve">In der Zelle R28 bestimmt der Anbieter, mit wieviel Prozent der Honorarsumme über alle Planer (exkl. Gesamtleiter, MSRL-Planer, Schadstoffspezialist, Brandschutzplaner, Bauphysiker/Akustiker, Küchenplaner und weitere Fachspezialisten) der Fachkoordinator Gebäudetechnik vergütet wird. In der Zelle T28 bestimmt der Anbieter, mit wieviel Prozent der Honorarsumme über alle Planer (exkl. Gesamtleiter, Fachkoordinator Gebäudetechnik, Schadstoffspezialist, Brandschutzspezialist, Bauphysiker/Akustiker, Küchenplaner und weitere Fachspezialisten) der MSRL-Planer vergütet wird.  In der Zelle V2( bestimmt der Anbieter, mit wieviel Prozent der Honorarsumme über alle Planer (exkl. Gesamtleiter, Fachkoordinator Gebäudetechnik, MSRL-Planer, Brandschutzplaner, Bauphysiker/Akustiker, Küchenplaner und weitere Fachspezialisten) der Schadstoffspezialist vergütet wird. In der Zelle X28 bestimmt der Anbieter, mit wieviel Prozent der Honorarsumme über alle Planer (exkl. Gesamtleiter, Fachkoordinator Gebäudetechnik, MSRL-Planer, Schadstoffspezialist, Bauphysiker/Akustiker, Küchenplaner und weitere Fachspezialisten) der Brandschutzplaner vergütet wird. In der Zelle Z28 bestimmt der Anbieter, mit wieviel Prozent der Honorarsumme über alle Planer (exkl. Gesamtleiter, Fachkoordinator Gebäudetechnik, MSRL-Planer, Schadstoffspezilaist, Brandschutzplaner, Küchenplaner und weitere Fachsepzialisten) der Bauphysiker/Akustiker vergütet werden.  In der Zelle AB28 bestimmt der Anbieter, mit wieviel Prozent der Honorarsumme über alle Planer (exkl. Gesamtleiter, Fachkoordinator Gebäudetechnik, MSRL-Planer, Schadstoffspezilaist, Brandschutzplaner, Bauphysiker/Akustiker und weitere Fachsepzialisten) der Küchenplaner vergütet werden. In der Zelle AD28 bestimmt der Anbieter, mit wieviel Prozent der Honorarsumme über alle Planer (exkl. Gesamtleiter, Fachkoordinator Gebäudetechnik, MSRL-Planer, Schadstoffspezilaist, Brandschutzplaner, Bauphysiker/Akustiker und Küchenplaner) der ggf. weitere Fachspezialisten vergütet werden. </t>
  </si>
  <si>
    <t xml:space="preserve">Register ZMT </t>
  </si>
  <si>
    <t xml:space="preserve">In der Spalte D sind die jeweiligen Stundenansätze pro Funktion anzugeben und in der Spalte E die entsprechenden Anteile. Der daraus resultierende Zeitmitteltarif (ZMT) gilt für allfällige Nachträge (nicht abschliessend definierte Leistungen). </t>
  </si>
  <si>
    <t xml:space="preserve">Der Anbieter offeriert folgende Stundenansätze exkl. MWst. </t>
  </si>
  <si>
    <t xml:space="preserve">Lehrlinge sind vom ZMT ausgeschlossen.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</si>
</sst>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 #,##0.00_ ;_ * \-#,##0.00_ ;_ * &quot;-&quot;??_ ;_ @_ "/>
    <numFmt numFmtId="164" formatCode="0.0%"/>
    <numFmt numFmtId="165" formatCode="0.000"/>
    <numFmt numFmtId="166" formatCode="0.0000"/>
    <numFmt numFmtId="167" formatCode="#,##0.\-\-"/>
    <numFmt numFmtId="168" formatCode="_ * #,##0_ ;_ * \-#,##0_ ;_ * &quot;-&quot;??_ ;_ @_ "/>
    <numFmt numFmtId="169" formatCode="_ * #,##0.0_ ;_ * \-#,##0.0_ ;_ * &quot;-&quot;??_ ;_ @_ "/>
    <numFmt numFmtId="170" formatCode="#,##0.00_ ;\-#,##0.00\ "/>
    <numFmt numFmtId="171" formatCode="_ * #,##0.0000_ ;_ * \-#,##0.0000_ ;_ * &quot;-&quot;??_ ;_ @_ "/>
  </numFmts>
  <fonts count="17" x14ac:knownFonts="1">
    <font>
      <sz val="10"/>
      <name val="Arial"/>
    </font>
    <font>
      <sz val="10"/>
      <name val="Arial"/>
      <family val="2"/>
    </font>
    <font>
      <sz val="10"/>
      <name val="Arial"/>
      <family val="2"/>
    </font>
    <font>
      <b/>
      <sz val="10"/>
      <name val="Arial"/>
      <family val="2"/>
    </font>
    <font>
      <sz val="8"/>
      <name val="Arial"/>
      <family val="2"/>
    </font>
    <font>
      <b/>
      <sz val="8"/>
      <name val="Arial"/>
      <family val="2"/>
    </font>
    <font>
      <sz val="10"/>
      <name val="Arial"/>
      <family val="2"/>
    </font>
    <font>
      <b/>
      <sz val="16"/>
      <name val="Arial"/>
      <family val="2"/>
    </font>
    <font>
      <b/>
      <sz val="14"/>
      <name val="Arial"/>
      <family val="2"/>
    </font>
    <font>
      <sz val="14"/>
      <name val="Arial"/>
      <family val="2"/>
    </font>
    <font>
      <b/>
      <sz val="11"/>
      <name val="Arial"/>
      <family val="2"/>
    </font>
    <font>
      <sz val="11"/>
      <name val="Arial"/>
      <family val="2"/>
    </font>
    <font>
      <vertAlign val="superscript"/>
      <sz val="10"/>
      <name val="Arial"/>
      <family val="2"/>
    </font>
    <font>
      <b/>
      <sz val="12"/>
      <name val="Arial"/>
      <family val="2"/>
    </font>
    <font>
      <sz val="12"/>
      <name val="Arial"/>
      <family val="2"/>
    </font>
    <font>
      <sz val="11"/>
      <color theme="0"/>
      <name val="Calibri"/>
      <family val="2"/>
      <scheme val="minor"/>
    </font>
    <font>
      <sz val="11"/>
      <color theme="1"/>
      <name val="Arial"/>
      <family val="2"/>
    </font>
  </fonts>
  <fills count="9">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5"/>
      </patternFill>
    </fill>
    <fill>
      <patternFill patternType="solid">
        <fgColor theme="9"/>
      </patternFill>
    </fill>
    <fill>
      <patternFill patternType="solid">
        <fgColor rgb="FFFFFF99"/>
        <bgColor indexed="64"/>
      </patternFill>
    </fill>
    <fill>
      <patternFill patternType="solid">
        <fgColor theme="0" tint="-4.9989318521683403E-2"/>
        <bgColor indexed="64"/>
      </patternFill>
    </fill>
  </fills>
  <borders count="44">
    <border>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hair">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double">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diagonal/>
    </border>
    <border>
      <left style="hair">
        <color indexed="64"/>
      </left>
      <right style="thin">
        <color indexed="64"/>
      </right>
      <top style="hair">
        <color indexed="64"/>
      </top>
      <bottom/>
      <diagonal/>
    </border>
    <border>
      <left/>
      <right/>
      <top style="double">
        <color indexed="64"/>
      </top>
      <bottom/>
      <diagonal/>
    </border>
    <border>
      <left/>
      <right style="thin">
        <color indexed="64"/>
      </right>
      <top/>
      <bottom style="hair">
        <color indexed="64"/>
      </bottom>
      <diagonal/>
    </border>
    <border>
      <left style="thin">
        <color indexed="64"/>
      </left>
      <right style="thin">
        <color indexed="64"/>
      </right>
      <top style="hair">
        <color indexed="64"/>
      </top>
      <bottom/>
      <diagonal/>
    </border>
  </borders>
  <cellStyleXfs count="9">
    <xf numFmtId="0" fontId="0" fillId="0" borderId="0"/>
    <xf numFmtId="43" fontId="6"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5" fillId="6" borderId="0" applyNumberFormat="0" applyBorder="0" applyAlignment="0" applyProtection="0"/>
    <xf numFmtId="0" fontId="15" fillId="5" borderId="0" applyNumberFormat="0" applyBorder="0" applyAlignment="0" applyProtection="0"/>
    <xf numFmtId="0" fontId="16" fillId="0" borderId="0"/>
    <xf numFmtId="43" fontId="1" fillId="0" borderId="0" applyFont="0" applyFill="0" applyBorder="0" applyAlignment="0" applyProtection="0"/>
  </cellStyleXfs>
  <cellXfs count="293">
    <xf numFmtId="0" fontId="0" fillId="0" borderId="0" xfId="0"/>
    <xf numFmtId="0" fontId="14" fillId="0" borderId="0" xfId="2" applyFont="1" applyProtection="1">
      <protection hidden="1"/>
    </xf>
    <xf numFmtId="0" fontId="1" fillId="0" borderId="0" xfId="2" applyFont="1" applyProtection="1">
      <protection hidden="1"/>
    </xf>
    <xf numFmtId="0" fontId="1" fillId="0" borderId="0" xfId="2" applyFont="1" applyBorder="1" applyProtection="1">
      <protection hidden="1"/>
    </xf>
    <xf numFmtId="168" fontId="1" fillId="0" borderId="0" xfId="3" applyNumberFormat="1" applyFont="1" applyBorder="1" applyProtection="1">
      <protection hidden="1"/>
    </xf>
    <xf numFmtId="0" fontId="4" fillId="0" borderId="29" xfId="2" applyFont="1" applyBorder="1" applyProtection="1">
      <protection hidden="1"/>
    </xf>
    <xf numFmtId="0" fontId="4" fillId="0" borderId="0" xfId="2" applyFont="1" applyProtection="1">
      <protection hidden="1"/>
    </xf>
    <xf numFmtId="0" fontId="4" fillId="0" borderId="0" xfId="2" applyFont="1" applyBorder="1" applyProtection="1">
      <protection hidden="1"/>
    </xf>
    <xf numFmtId="0" fontId="7" fillId="0" borderId="0" xfId="2" applyFont="1" applyProtection="1">
      <protection hidden="1"/>
    </xf>
    <xf numFmtId="0" fontId="14" fillId="0" borderId="0" xfId="2" applyFont="1" applyBorder="1" applyProtection="1">
      <protection hidden="1"/>
    </xf>
    <xf numFmtId="0" fontId="3" fillId="0" borderId="0" xfId="2" applyFont="1" applyProtection="1">
      <protection hidden="1"/>
    </xf>
    <xf numFmtId="0" fontId="3" fillId="0" borderId="0" xfId="2" applyFont="1" applyBorder="1" applyProtection="1">
      <protection hidden="1"/>
    </xf>
    <xf numFmtId="0" fontId="5" fillId="0" borderId="0" xfId="2" applyFont="1" applyProtection="1">
      <protection hidden="1"/>
    </xf>
    <xf numFmtId="168" fontId="5" fillId="0" borderId="0" xfId="3" applyNumberFormat="1" applyFont="1" applyFill="1" applyBorder="1" applyProtection="1">
      <protection hidden="1"/>
    </xf>
    <xf numFmtId="0" fontId="5" fillId="0" borderId="0" xfId="2" applyFont="1" applyFill="1" applyBorder="1" applyProtection="1">
      <protection hidden="1"/>
    </xf>
    <xf numFmtId="0" fontId="3" fillId="0" borderId="0" xfId="2" applyFont="1" applyFill="1" applyBorder="1" applyProtection="1">
      <protection hidden="1"/>
    </xf>
    <xf numFmtId="168" fontId="3" fillId="0" borderId="0" xfId="3" applyNumberFormat="1" applyFont="1" applyFill="1" applyBorder="1" applyProtection="1">
      <protection hidden="1"/>
    </xf>
    <xf numFmtId="14" fontId="3" fillId="0" borderId="0" xfId="2" applyNumberFormat="1" applyFont="1" applyFill="1" applyBorder="1" applyProtection="1">
      <protection hidden="1"/>
    </xf>
    <xf numFmtId="168" fontId="5" fillId="0" borderId="0" xfId="3" applyNumberFormat="1" applyFont="1" applyBorder="1" applyAlignment="1" applyProtection="1">
      <protection hidden="1"/>
    </xf>
    <xf numFmtId="43" fontId="5" fillId="0" borderId="0" xfId="2" applyNumberFormat="1" applyFont="1" applyBorder="1" applyAlignment="1" applyProtection="1">
      <protection hidden="1"/>
    </xf>
    <xf numFmtId="168" fontId="4" fillId="0" borderId="29" xfId="3" applyNumberFormat="1" applyFont="1" applyFill="1" applyBorder="1" applyProtection="1">
      <protection hidden="1"/>
    </xf>
    <xf numFmtId="0" fontId="8" fillId="0" borderId="0" xfId="2" applyFont="1" applyAlignment="1" applyProtection="1">
      <alignment vertical="top" wrapText="1"/>
      <protection hidden="1"/>
    </xf>
    <xf numFmtId="168" fontId="8" fillId="0" borderId="0" xfId="3" applyNumberFormat="1" applyFont="1" applyBorder="1" applyProtection="1">
      <protection hidden="1"/>
    </xf>
    <xf numFmtId="0" fontId="1" fillId="0" borderId="0" xfId="2" applyProtection="1">
      <protection hidden="1"/>
    </xf>
    <xf numFmtId="0" fontId="9" fillId="0" borderId="0" xfId="0" applyFont="1" applyFill="1" applyProtection="1">
      <protection hidden="1"/>
    </xf>
    <xf numFmtId="0" fontId="8" fillId="0" borderId="0" xfId="0" applyFont="1" applyFill="1" applyBorder="1" applyAlignment="1" applyProtection="1">
      <protection hidden="1"/>
    </xf>
    <xf numFmtId="168" fontId="8" fillId="0" borderId="0" xfId="1" applyNumberFormat="1" applyFont="1" applyFill="1" applyBorder="1" applyAlignment="1" applyProtection="1">
      <alignment horizontal="left"/>
      <protection hidden="1"/>
    </xf>
    <xf numFmtId="0" fontId="8" fillId="0" borderId="0" xfId="0" applyFont="1" applyFill="1" applyBorder="1" applyAlignment="1" applyProtection="1">
      <alignment horizontal="left" vertical="center"/>
      <protection hidden="1"/>
    </xf>
    <xf numFmtId="0" fontId="8" fillId="0" borderId="0" xfId="0" applyFont="1" applyFill="1" applyProtection="1">
      <protection hidden="1"/>
    </xf>
    <xf numFmtId="0" fontId="1" fillId="0" borderId="0" xfId="2" applyBorder="1" applyProtection="1">
      <protection hidden="1"/>
    </xf>
    <xf numFmtId="0" fontId="0" fillId="0" borderId="0" xfId="0" applyProtection="1">
      <protection hidden="1"/>
    </xf>
    <xf numFmtId="0" fontId="4" fillId="0" borderId="0" xfId="0" applyFont="1" applyProtection="1">
      <protection hidden="1"/>
    </xf>
    <xf numFmtId="43" fontId="4" fillId="0" borderId="0" xfId="1" applyNumberFormat="1" applyFont="1" applyFill="1" applyBorder="1" applyAlignment="1" applyProtection="1">
      <protection hidden="1"/>
    </xf>
    <xf numFmtId="168" fontId="4" fillId="0" borderId="0" xfId="1" applyNumberFormat="1" applyFont="1" applyFill="1" applyBorder="1" applyAlignment="1" applyProtection="1">
      <protection hidden="1"/>
    </xf>
    <xf numFmtId="167" fontId="4" fillId="0" borderId="0" xfId="1" applyNumberFormat="1" applyFont="1" applyFill="1" applyBorder="1" applyAlignment="1" applyProtection="1">
      <protection hidden="1"/>
    </xf>
    <xf numFmtId="43" fontId="3" fillId="0" borderId="0" xfId="0" applyNumberFormat="1" applyFont="1" applyFill="1" applyBorder="1" applyAlignment="1" applyProtection="1">
      <alignment vertical="center"/>
      <protection hidden="1"/>
    </xf>
    <xf numFmtId="167" fontId="3" fillId="0" borderId="0" xfId="0" applyNumberFormat="1" applyFont="1" applyFill="1" applyBorder="1" applyAlignment="1" applyProtection="1">
      <alignment vertical="center"/>
      <protection hidden="1"/>
    </xf>
    <xf numFmtId="0" fontId="3" fillId="0" borderId="0" xfId="0" applyFont="1" applyFill="1" applyBorder="1" applyAlignment="1" applyProtection="1">
      <alignment horizontal="right" vertical="center"/>
      <protection hidden="1"/>
    </xf>
    <xf numFmtId="0" fontId="3" fillId="0" borderId="0" xfId="0" applyFont="1" applyProtection="1">
      <protection hidden="1"/>
    </xf>
    <xf numFmtId="0" fontId="3" fillId="0" borderId="0" xfId="0" applyFont="1" applyAlignment="1" applyProtection="1">
      <protection hidden="1"/>
    </xf>
    <xf numFmtId="0" fontId="0" fillId="0" borderId="0" xfId="0" applyAlignment="1" applyProtection="1">
      <protection hidden="1"/>
    </xf>
    <xf numFmtId="0" fontId="1" fillId="0" borderId="0" xfId="0" applyFont="1" applyAlignment="1" applyProtection="1">
      <protection hidden="1"/>
    </xf>
    <xf numFmtId="0" fontId="1" fillId="0" borderId="0" xfId="0" applyFont="1" applyProtection="1">
      <protection hidden="1"/>
    </xf>
    <xf numFmtId="0" fontId="4" fillId="0" borderId="0" xfId="0" applyFont="1" applyAlignment="1" applyProtection="1">
      <protection hidden="1"/>
    </xf>
    <xf numFmtId="0" fontId="8" fillId="0" borderId="0" xfId="0" applyFont="1" applyFill="1" applyBorder="1" applyAlignment="1" applyProtection="1">
      <alignment horizontal="left" vertical="top" wrapText="1"/>
      <protection hidden="1"/>
    </xf>
    <xf numFmtId="0" fontId="8" fillId="0" borderId="0" xfId="0" applyFont="1" applyProtection="1">
      <protection hidden="1"/>
    </xf>
    <xf numFmtId="0" fontId="3" fillId="0" borderId="0" xfId="0" applyFont="1" applyFill="1" applyBorder="1" applyAlignment="1" applyProtection="1">
      <alignment vertical="center"/>
      <protection hidden="1"/>
    </xf>
    <xf numFmtId="0" fontId="2" fillId="0" borderId="0" xfId="0" applyFont="1" applyFill="1" applyProtection="1">
      <protection hidden="1"/>
    </xf>
    <xf numFmtId="0" fontId="2" fillId="0" borderId="0" xfId="0" applyFont="1" applyBorder="1" applyProtection="1">
      <protection hidden="1"/>
    </xf>
    <xf numFmtId="0" fontId="2" fillId="0" borderId="0" xfId="0" applyFont="1" applyProtection="1">
      <protection hidden="1"/>
    </xf>
    <xf numFmtId="0" fontId="10" fillId="0" borderId="0" xfId="0" applyFont="1" applyBorder="1" applyAlignment="1" applyProtection="1">
      <alignment vertical="center"/>
      <protection hidden="1"/>
    </xf>
    <xf numFmtId="0" fontId="11" fillId="0" borderId="0" xfId="0" applyFont="1" applyAlignment="1" applyProtection="1">
      <alignment vertical="center"/>
      <protection hidden="1"/>
    </xf>
    <xf numFmtId="167" fontId="1" fillId="0" borderId="0" xfId="0" applyNumberFormat="1" applyFont="1" applyFill="1" applyAlignment="1" applyProtection="1">
      <alignment vertical="center"/>
      <protection hidden="1"/>
    </xf>
    <xf numFmtId="167" fontId="2" fillId="0" borderId="0" xfId="0" applyNumberFormat="1" applyFont="1" applyFill="1" applyAlignment="1" applyProtection="1">
      <alignment vertical="center"/>
      <protection hidden="1"/>
    </xf>
    <xf numFmtId="0" fontId="2" fillId="0" borderId="0" xfId="0" applyFont="1" applyAlignment="1" applyProtection="1">
      <alignment vertical="center"/>
      <protection hidden="1"/>
    </xf>
    <xf numFmtId="0" fontId="11" fillId="0" borderId="0" xfId="0" applyFont="1" applyBorder="1" applyAlignment="1" applyProtection="1">
      <alignment vertical="center"/>
      <protection hidden="1"/>
    </xf>
    <xf numFmtId="167" fontId="2" fillId="0" borderId="0" xfId="0" applyNumberFormat="1" applyFont="1" applyAlignment="1" applyProtection="1">
      <alignment vertical="center"/>
      <protection hidden="1"/>
    </xf>
    <xf numFmtId="0" fontId="1" fillId="0" borderId="1" xfId="0" applyFont="1" applyBorder="1" applyAlignment="1" applyProtection="1">
      <alignment vertical="center"/>
      <protection hidden="1"/>
    </xf>
    <xf numFmtId="0" fontId="1" fillId="0" borderId="2" xfId="0" applyFont="1" applyBorder="1" applyAlignment="1" applyProtection="1">
      <alignment vertical="center"/>
      <protection hidden="1"/>
    </xf>
    <xf numFmtId="0" fontId="1" fillId="0" borderId="27" xfId="0" applyFont="1" applyBorder="1" applyAlignment="1" applyProtection="1">
      <alignment horizontal="center" vertical="center"/>
      <protection hidden="1"/>
    </xf>
    <xf numFmtId="0" fontId="1" fillId="0" borderId="13" xfId="0" applyFont="1" applyBorder="1" applyAlignment="1" applyProtection="1">
      <alignment vertical="center"/>
      <protection hidden="1"/>
    </xf>
    <xf numFmtId="165" fontId="1" fillId="0" borderId="1" xfId="0" applyNumberFormat="1" applyFont="1" applyBorder="1" applyAlignment="1" applyProtection="1">
      <alignment vertical="center"/>
      <protection hidden="1"/>
    </xf>
    <xf numFmtId="0" fontId="1" fillId="0" borderId="4" xfId="0" applyFont="1" applyBorder="1" applyAlignment="1" applyProtection="1">
      <alignment vertical="center"/>
      <protection hidden="1"/>
    </xf>
    <xf numFmtId="165" fontId="1" fillId="0" borderId="2" xfId="0" applyNumberFormat="1" applyFont="1" applyBorder="1" applyAlignment="1" applyProtection="1">
      <alignment vertical="center"/>
      <protection hidden="1"/>
    </xf>
    <xf numFmtId="165" fontId="1" fillId="0" borderId="5" xfId="0" applyNumberFormat="1" applyFont="1" applyBorder="1" applyAlignment="1" applyProtection="1">
      <alignment vertical="center"/>
      <protection hidden="1"/>
    </xf>
    <xf numFmtId="0" fontId="1" fillId="0" borderId="3" xfId="0" applyFont="1" applyBorder="1" applyAlignment="1" applyProtection="1">
      <alignment vertical="center"/>
      <protection hidden="1"/>
    </xf>
    <xf numFmtId="166" fontId="1" fillId="0" borderId="21" xfId="0" applyNumberFormat="1" applyFont="1" applyBorder="1" applyAlignment="1" applyProtection="1">
      <alignment vertical="center"/>
      <protection hidden="1"/>
    </xf>
    <xf numFmtId="169" fontId="1" fillId="0" borderId="4" xfId="0" applyNumberFormat="1" applyFont="1" applyFill="1" applyBorder="1" applyAlignment="1" applyProtection="1">
      <alignment vertical="center"/>
      <protection hidden="1"/>
    </xf>
    <xf numFmtId="169" fontId="1" fillId="0" borderId="3" xfId="0" applyNumberFormat="1" applyFont="1" applyBorder="1" applyAlignment="1" applyProtection="1">
      <alignment vertical="center"/>
      <protection hidden="1"/>
    </xf>
    <xf numFmtId="0" fontId="1" fillId="0" borderId="1" xfId="0" applyFont="1" applyFill="1" applyBorder="1" applyAlignment="1" applyProtection="1">
      <alignment vertical="center"/>
      <protection hidden="1"/>
    </xf>
    <xf numFmtId="0" fontId="1" fillId="0" borderId="6" xfId="0" applyFont="1" applyFill="1" applyBorder="1" applyAlignment="1" applyProtection="1">
      <alignment vertical="center"/>
      <protection hidden="1"/>
    </xf>
    <xf numFmtId="0" fontId="1" fillId="0" borderId="7" xfId="0" applyFont="1" applyBorder="1" applyAlignment="1" applyProtection="1">
      <alignment vertical="center"/>
      <protection hidden="1"/>
    </xf>
    <xf numFmtId="0" fontId="1" fillId="0" borderId="10" xfId="0" applyFont="1" applyBorder="1" applyAlignment="1" applyProtection="1">
      <alignment horizontal="center" vertical="center"/>
      <protection hidden="1"/>
    </xf>
    <xf numFmtId="0" fontId="1" fillId="0" borderId="26" xfId="0" applyFont="1" applyBorder="1" applyAlignment="1" applyProtection="1">
      <alignment vertical="center"/>
      <protection hidden="1"/>
    </xf>
    <xf numFmtId="43" fontId="1" fillId="0" borderId="10" xfId="0" applyNumberFormat="1" applyFont="1" applyBorder="1" applyAlignment="1" applyProtection="1">
      <alignment vertical="center"/>
      <protection hidden="1"/>
    </xf>
    <xf numFmtId="43" fontId="1" fillId="0" borderId="12" xfId="0" applyNumberFormat="1" applyFont="1" applyBorder="1" applyAlignment="1" applyProtection="1">
      <alignment vertical="center"/>
      <protection hidden="1"/>
    </xf>
    <xf numFmtId="0" fontId="1" fillId="0" borderId="16" xfId="0" applyFont="1" applyFill="1" applyBorder="1" applyAlignment="1" applyProtection="1">
      <alignment vertical="center"/>
      <protection hidden="1"/>
    </xf>
    <xf numFmtId="0" fontId="1" fillId="0" borderId="0" xfId="0" applyFont="1" applyBorder="1" applyAlignment="1" applyProtection="1">
      <alignment vertical="center"/>
      <protection hidden="1"/>
    </xf>
    <xf numFmtId="166" fontId="1" fillId="0" borderId="17" xfId="0" applyNumberFormat="1" applyFont="1" applyBorder="1" applyAlignment="1" applyProtection="1">
      <alignment horizontal="right" vertical="center"/>
      <protection hidden="1"/>
    </xf>
    <xf numFmtId="0" fontId="1" fillId="0" borderId="17"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43" fontId="1" fillId="0" borderId="3" xfId="0" applyNumberFormat="1" applyFont="1" applyFill="1" applyBorder="1" applyAlignment="1" applyProtection="1">
      <alignment horizontal="right" vertical="center"/>
      <protection hidden="1"/>
    </xf>
    <xf numFmtId="0" fontId="1" fillId="0" borderId="8" xfId="0" applyFont="1" applyBorder="1" applyAlignment="1" applyProtection="1">
      <alignment horizontal="center" vertical="center"/>
      <protection hidden="1"/>
    </xf>
    <xf numFmtId="0" fontId="1" fillId="0" borderId="6" xfId="0" applyFont="1" applyBorder="1" applyAlignment="1" applyProtection="1">
      <alignment horizontal="center" vertical="center"/>
      <protection hidden="1"/>
    </xf>
    <xf numFmtId="0" fontId="1" fillId="0" borderId="7" xfId="0" applyFont="1" applyBorder="1" applyAlignment="1" applyProtection="1">
      <alignment horizontal="center" vertical="center"/>
      <protection hidden="1"/>
    </xf>
    <xf numFmtId="43" fontId="1" fillId="0" borderId="12" xfId="0" applyNumberFormat="1" applyFont="1" applyFill="1" applyBorder="1" applyAlignment="1" applyProtection="1">
      <alignment horizontal="right" vertical="center"/>
      <protection hidden="1"/>
    </xf>
    <xf numFmtId="0" fontId="3" fillId="4" borderId="35" xfId="0" applyFont="1" applyFill="1" applyBorder="1" applyAlignment="1" applyProtection="1">
      <alignment vertical="center"/>
      <protection hidden="1"/>
    </xf>
    <xf numFmtId="0" fontId="3" fillId="4" borderId="9" xfId="0" applyFont="1" applyFill="1" applyBorder="1" applyAlignment="1" applyProtection="1">
      <alignment vertical="center"/>
      <protection hidden="1"/>
    </xf>
    <xf numFmtId="0" fontId="3" fillId="4" borderId="26" xfId="0" applyFont="1" applyFill="1" applyBorder="1" applyAlignment="1" applyProtection="1">
      <alignment vertical="center"/>
      <protection hidden="1"/>
    </xf>
    <xf numFmtId="43" fontId="3" fillId="4" borderId="26" xfId="0" applyNumberFormat="1" applyFont="1" applyFill="1" applyBorder="1" applyAlignment="1" applyProtection="1">
      <alignment vertical="center"/>
      <protection hidden="1"/>
    </xf>
    <xf numFmtId="43" fontId="3" fillId="4" borderId="9" xfId="0" applyNumberFormat="1" applyFont="1" applyFill="1" applyBorder="1" applyAlignment="1" applyProtection="1">
      <alignment vertical="center"/>
      <protection hidden="1"/>
    </xf>
    <xf numFmtId="4" fontId="5" fillId="0" borderId="0" xfId="0" applyNumberFormat="1" applyFont="1" applyFill="1" applyBorder="1" applyAlignment="1" applyProtection="1">
      <alignment vertical="center"/>
      <protection hidden="1"/>
    </xf>
    <xf numFmtId="167" fontId="3" fillId="0" borderId="0" xfId="0" applyNumberFormat="1" applyFont="1" applyFill="1" applyBorder="1" applyAlignment="1" applyProtection="1">
      <alignment horizontal="right" vertical="center"/>
      <protection hidden="1"/>
    </xf>
    <xf numFmtId="0" fontId="1" fillId="0" borderId="0" xfId="0" applyFont="1" applyFill="1" applyAlignment="1" applyProtection="1">
      <alignment vertical="center"/>
      <protection hidden="1"/>
    </xf>
    <xf numFmtId="0" fontId="3" fillId="0" borderId="36" xfId="0" applyFont="1" applyFill="1" applyBorder="1" applyAlignment="1" applyProtection="1">
      <alignment vertical="center"/>
      <protection hidden="1"/>
    </xf>
    <xf numFmtId="4" fontId="5" fillId="0" borderId="36" xfId="0" applyNumberFormat="1" applyFont="1" applyFill="1" applyBorder="1" applyAlignment="1" applyProtection="1">
      <alignment vertical="center"/>
      <protection hidden="1"/>
    </xf>
    <xf numFmtId="0" fontId="1" fillId="0" borderId="36" xfId="0" applyFont="1" applyFill="1" applyBorder="1" applyAlignment="1" applyProtection="1">
      <alignment vertical="center"/>
      <protection hidden="1"/>
    </xf>
    <xf numFmtId="167" fontId="3" fillId="0" borderId="36" xfId="0" applyNumberFormat="1" applyFont="1" applyFill="1" applyBorder="1" applyAlignment="1" applyProtection="1">
      <alignment vertical="center"/>
      <protection hidden="1"/>
    </xf>
    <xf numFmtId="43" fontId="3" fillId="0" borderId="36" xfId="0" applyNumberFormat="1" applyFont="1" applyFill="1" applyBorder="1" applyAlignment="1" applyProtection="1">
      <alignment vertical="center"/>
      <protection hidden="1"/>
    </xf>
    <xf numFmtId="0" fontId="1" fillId="0" borderId="0" xfId="0" applyFont="1" applyBorder="1" applyProtection="1">
      <protection hidden="1"/>
    </xf>
    <xf numFmtId="0" fontId="2" fillId="0" borderId="29" xfId="0" applyFont="1" applyBorder="1" applyProtection="1">
      <protection hidden="1"/>
    </xf>
    <xf numFmtId="0" fontId="12" fillId="0" borderId="0" xfId="0" applyFont="1" applyAlignment="1" applyProtection="1">
      <alignment vertical="top"/>
      <protection hidden="1"/>
    </xf>
    <xf numFmtId="0" fontId="8" fillId="0" borderId="0" xfId="0" applyFont="1" applyFill="1" applyBorder="1" applyAlignment="1" applyProtection="1">
      <alignment vertical="center"/>
      <protection hidden="1"/>
    </xf>
    <xf numFmtId="0" fontId="9" fillId="0" borderId="0" xfId="0" applyFont="1" applyProtection="1">
      <protection hidden="1"/>
    </xf>
    <xf numFmtId="0" fontId="1" fillId="0" borderId="0" xfId="0" applyFont="1" applyAlignment="1" applyProtection="1">
      <alignment vertical="top"/>
      <protection hidden="1"/>
    </xf>
    <xf numFmtId="43" fontId="3" fillId="8" borderId="28" xfId="0" applyNumberFormat="1" applyFont="1" applyFill="1" applyBorder="1" applyAlignment="1" applyProtection="1">
      <alignment vertical="top" wrapText="1"/>
      <protection hidden="1"/>
    </xf>
    <xf numFmtId="43" fontId="3" fillId="8" borderId="20" xfId="0" applyNumberFormat="1" applyFont="1" applyFill="1" applyBorder="1" applyAlignment="1" applyProtection="1">
      <alignment vertical="top" wrapText="1"/>
      <protection hidden="1"/>
    </xf>
    <xf numFmtId="43" fontId="3" fillId="8" borderId="18" xfId="0" applyNumberFormat="1" applyFont="1" applyFill="1" applyBorder="1" applyAlignment="1" applyProtection="1">
      <alignment vertical="top" wrapText="1"/>
      <protection hidden="1"/>
    </xf>
    <xf numFmtId="0" fontId="3" fillId="8" borderId="28" xfId="0" applyFont="1" applyFill="1" applyBorder="1" applyAlignment="1" applyProtection="1">
      <alignment vertical="top"/>
      <protection hidden="1"/>
    </xf>
    <xf numFmtId="0" fontId="1" fillId="0" borderId="11" xfId="0" applyFont="1" applyBorder="1" applyAlignment="1" applyProtection="1">
      <alignment horizontal="center" vertical="center" wrapText="1"/>
      <protection hidden="1"/>
    </xf>
    <xf numFmtId="0" fontId="1" fillId="0" borderId="24" xfId="0" applyFont="1" applyBorder="1" applyAlignment="1" applyProtection="1">
      <alignment horizontal="left" vertical="center" wrapText="1"/>
      <protection hidden="1"/>
    </xf>
    <xf numFmtId="43" fontId="1" fillId="0" borderId="23" xfId="1" applyNumberFormat="1" applyFont="1" applyBorder="1" applyAlignment="1" applyProtection="1">
      <alignment horizontal="right" vertical="center"/>
      <protection hidden="1"/>
    </xf>
    <xf numFmtId="0" fontId="1" fillId="0" borderId="0" xfId="0" applyFont="1" applyAlignment="1" applyProtection="1">
      <alignment horizontal="right" vertical="center"/>
      <protection hidden="1"/>
    </xf>
    <xf numFmtId="0" fontId="1" fillId="0" borderId="2" xfId="0" applyFont="1" applyBorder="1" applyAlignment="1" applyProtection="1">
      <alignment horizontal="left" vertical="center"/>
      <protection hidden="1"/>
    </xf>
    <xf numFmtId="43" fontId="1" fillId="0" borderId="25" xfId="1" applyNumberFormat="1" applyFont="1" applyBorder="1" applyAlignment="1" applyProtection="1">
      <alignment horizontal="right" vertical="center"/>
      <protection hidden="1"/>
    </xf>
    <xf numFmtId="0" fontId="1" fillId="0" borderId="7" xfId="0" applyFont="1" applyBorder="1" applyAlignment="1" applyProtection="1">
      <alignment horizontal="left" vertical="center"/>
      <protection hidden="1"/>
    </xf>
    <xf numFmtId="0" fontId="3" fillId="4" borderId="19" xfId="0" applyFont="1" applyFill="1" applyBorder="1" applyAlignment="1" applyProtection="1">
      <alignment horizontal="left" vertical="center"/>
      <protection hidden="1"/>
    </xf>
    <xf numFmtId="0" fontId="3" fillId="4" borderId="18" xfId="0" applyFont="1" applyFill="1" applyBorder="1" applyAlignment="1" applyProtection="1">
      <alignment horizontal="left" vertical="center"/>
      <protection hidden="1"/>
    </xf>
    <xf numFmtId="43" fontId="3" fillId="4" borderId="28" xfId="0" applyNumberFormat="1" applyFont="1" applyFill="1" applyBorder="1" applyAlignment="1" applyProtection="1">
      <alignment vertical="center"/>
      <protection hidden="1"/>
    </xf>
    <xf numFmtId="43" fontId="3" fillId="4" borderId="20" xfId="0" applyNumberFormat="1" applyFont="1" applyFill="1" applyBorder="1" applyAlignment="1" applyProtection="1">
      <alignment vertical="center"/>
      <protection hidden="1"/>
    </xf>
    <xf numFmtId="43" fontId="3" fillId="4" borderId="18" xfId="0" applyNumberFormat="1" applyFont="1" applyFill="1" applyBorder="1" applyAlignment="1" applyProtection="1">
      <alignment horizontal="right" vertical="center"/>
      <protection hidden="1"/>
    </xf>
    <xf numFmtId="43" fontId="3" fillId="4" borderId="28" xfId="0" applyNumberFormat="1" applyFont="1" applyFill="1" applyBorder="1" applyAlignment="1" applyProtection="1">
      <alignment horizontal="right" vertical="center"/>
      <protection hidden="1"/>
    </xf>
    <xf numFmtId="0" fontId="3" fillId="0" borderId="0" xfId="0" applyFont="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0" fontId="3" fillId="0" borderId="0" xfId="0" applyFont="1" applyFill="1" applyAlignment="1" applyProtection="1">
      <alignment horizontal="left" vertical="center"/>
      <protection hidden="1"/>
    </xf>
    <xf numFmtId="0" fontId="3" fillId="0" borderId="36" xfId="0" applyFont="1" applyFill="1" applyBorder="1" applyAlignment="1" applyProtection="1">
      <alignment horizontal="left" vertical="center"/>
      <protection hidden="1"/>
    </xf>
    <xf numFmtId="43" fontId="3" fillId="0" borderId="36" xfId="0" applyNumberFormat="1" applyFont="1" applyFill="1" applyBorder="1" applyAlignment="1" applyProtection="1">
      <alignment horizontal="right" vertical="center"/>
      <protection hidden="1"/>
    </xf>
    <xf numFmtId="0" fontId="1" fillId="0" borderId="0" xfId="0" applyFont="1" applyFill="1" applyBorder="1" applyAlignment="1" applyProtection="1">
      <alignment horizontal="left" vertical="center"/>
      <protection hidden="1"/>
    </xf>
    <xf numFmtId="167" fontId="1" fillId="0" borderId="0" xfId="0" applyNumberFormat="1" applyFont="1" applyFill="1" applyBorder="1" applyAlignment="1" applyProtection="1">
      <alignment vertical="center"/>
      <protection hidden="1"/>
    </xf>
    <xf numFmtId="43" fontId="1" fillId="0" borderId="0" xfId="0" applyNumberFormat="1" applyFont="1" applyFill="1" applyBorder="1" applyAlignment="1" applyProtection="1">
      <alignment horizontal="right" vertical="center"/>
      <protection hidden="1"/>
    </xf>
    <xf numFmtId="43" fontId="3" fillId="0" borderId="0" xfId="0" applyNumberFormat="1" applyFont="1" applyFill="1" applyBorder="1" applyAlignment="1" applyProtection="1">
      <alignment horizontal="right" vertical="center"/>
      <protection hidden="1"/>
    </xf>
    <xf numFmtId="43" fontId="0" fillId="0" borderId="0" xfId="0" applyNumberFormat="1" applyProtection="1">
      <protection hidden="1"/>
    </xf>
    <xf numFmtId="0" fontId="3" fillId="0" borderId="0" xfId="0" applyFont="1" applyBorder="1" applyAlignment="1" applyProtection="1">
      <alignment vertical="center"/>
      <protection hidden="1"/>
    </xf>
    <xf numFmtId="164" fontId="3" fillId="0" borderId="0" xfId="0" applyNumberFormat="1" applyFont="1" applyBorder="1" applyAlignment="1" applyProtection="1">
      <alignment vertical="center"/>
      <protection hidden="1"/>
    </xf>
    <xf numFmtId="0" fontId="3" fillId="0" borderId="0" xfId="0" applyFont="1" applyBorder="1" applyAlignment="1" applyProtection="1">
      <alignment horizontal="right" vertical="center"/>
      <protection hidden="1"/>
    </xf>
    <xf numFmtId="0" fontId="2" fillId="0" borderId="0" xfId="0" applyFont="1" applyBorder="1" applyAlignment="1" applyProtection="1">
      <alignment vertical="center"/>
      <protection hidden="1"/>
    </xf>
    <xf numFmtId="164" fontId="2" fillId="0" borderId="0" xfId="0" applyNumberFormat="1" applyFont="1" applyBorder="1" applyAlignment="1" applyProtection="1">
      <alignment vertical="center"/>
      <protection hidden="1"/>
    </xf>
    <xf numFmtId="0" fontId="2" fillId="0" borderId="0" xfId="0" applyFont="1" applyBorder="1" applyAlignment="1" applyProtection="1">
      <alignment horizontal="right" vertical="center"/>
      <protection hidden="1"/>
    </xf>
    <xf numFmtId="0" fontId="2" fillId="0" borderId="0" xfId="0" applyFont="1" applyFill="1" applyBorder="1" applyAlignment="1" applyProtection="1">
      <alignment vertical="center"/>
      <protection hidden="1"/>
    </xf>
    <xf numFmtId="0" fontId="0" fillId="0" borderId="0" xfId="0" applyBorder="1" applyProtection="1">
      <protection hidden="1"/>
    </xf>
    <xf numFmtId="0" fontId="0" fillId="2" borderId="0" xfId="0" applyFill="1" applyProtection="1">
      <protection hidden="1"/>
    </xf>
    <xf numFmtId="0" fontId="9" fillId="2" borderId="0" xfId="0" applyFont="1" applyFill="1" applyProtection="1">
      <protection hidden="1"/>
    </xf>
    <xf numFmtId="0" fontId="13" fillId="2" borderId="0" xfId="0" applyFont="1" applyFill="1" applyProtection="1">
      <protection hidden="1"/>
    </xf>
    <xf numFmtId="0" fontId="10" fillId="2" borderId="0" xfId="0" applyFont="1" applyFill="1" applyProtection="1">
      <protection hidden="1"/>
    </xf>
    <xf numFmtId="0" fontId="11" fillId="2" borderId="0" xfId="0" applyFont="1" applyFill="1" applyProtection="1">
      <protection hidden="1"/>
    </xf>
    <xf numFmtId="0" fontId="11" fillId="2" borderId="0" xfId="0" applyFont="1" applyFill="1" applyBorder="1" applyAlignment="1" applyProtection="1">
      <alignment horizontal="left" vertical="top" wrapText="1"/>
      <protection hidden="1"/>
    </xf>
    <xf numFmtId="0" fontId="11" fillId="2" borderId="0" xfId="0" applyFont="1" applyFill="1" applyAlignment="1" applyProtection="1">
      <alignment horizontal="left" vertical="top" wrapText="1"/>
      <protection hidden="1"/>
    </xf>
    <xf numFmtId="0" fontId="1" fillId="2" borderId="0" xfId="0" applyFont="1" applyFill="1" applyProtection="1">
      <protection hidden="1"/>
    </xf>
    <xf numFmtId="0" fontId="3" fillId="0" borderId="25" xfId="0" applyFont="1" applyBorder="1" applyAlignment="1" applyProtection="1">
      <alignment vertical="center"/>
      <protection hidden="1"/>
    </xf>
    <xf numFmtId="165" fontId="1" fillId="0" borderId="1" xfId="0" applyNumberFormat="1" applyFont="1" applyFill="1" applyBorder="1" applyAlignment="1" applyProtection="1">
      <alignment vertical="center"/>
      <protection hidden="1"/>
    </xf>
    <xf numFmtId="2" fontId="1" fillId="3" borderId="5" xfId="1" applyNumberFormat="1" applyFont="1" applyFill="1" applyBorder="1" applyProtection="1">
      <protection locked="0" hidden="1"/>
    </xf>
    <xf numFmtId="2" fontId="1" fillId="3" borderId="22" xfId="1" applyNumberFormat="1" applyFont="1" applyFill="1" applyBorder="1" applyProtection="1">
      <protection locked="0" hidden="1"/>
    </xf>
    <xf numFmtId="170" fontId="3" fillId="0" borderId="0" xfId="0" applyNumberFormat="1" applyFont="1" applyFill="1" applyBorder="1" applyAlignment="1" applyProtection="1">
      <alignment vertical="center"/>
      <protection hidden="1"/>
    </xf>
    <xf numFmtId="10" fontId="3" fillId="7" borderId="0" xfId="0" applyNumberFormat="1" applyFont="1" applyFill="1" applyBorder="1" applyAlignment="1" applyProtection="1">
      <alignment vertical="center"/>
      <protection locked="0" hidden="1"/>
    </xf>
    <xf numFmtId="164" fontId="3" fillId="0" borderId="0" xfId="0" applyNumberFormat="1" applyFont="1" applyFill="1" applyBorder="1" applyAlignment="1" applyProtection="1">
      <alignment vertical="center"/>
      <protection hidden="1"/>
    </xf>
    <xf numFmtId="43" fontId="1" fillId="0" borderId="23" xfId="0" applyNumberFormat="1" applyFont="1" applyBorder="1" applyAlignment="1" applyProtection="1">
      <alignment horizontal="right" vertical="center"/>
      <protection hidden="1"/>
    </xf>
    <xf numFmtId="43" fontId="1" fillId="0" borderId="25" xfId="0" applyNumberFormat="1" applyFont="1" applyBorder="1" applyAlignment="1" applyProtection="1">
      <alignment horizontal="right" vertical="center"/>
      <protection hidden="1"/>
    </xf>
    <xf numFmtId="43" fontId="1" fillId="0" borderId="33" xfId="0" applyNumberFormat="1" applyFont="1" applyBorder="1" applyAlignment="1" applyProtection="1">
      <alignment horizontal="right" vertical="center"/>
      <protection hidden="1"/>
    </xf>
    <xf numFmtId="43" fontId="1" fillId="0" borderId="34" xfId="0" applyNumberFormat="1" applyFont="1" applyBorder="1" applyAlignment="1" applyProtection="1">
      <alignment horizontal="right" vertical="center"/>
      <protection hidden="1"/>
    </xf>
    <xf numFmtId="10" fontId="3" fillId="7" borderId="9" xfId="0" applyNumberFormat="1" applyFont="1" applyFill="1" applyBorder="1" applyAlignment="1" applyProtection="1">
      <alignment vertical="center"/>
      <protection locked="0" hidden="1"/>
    </xf>
    <xf numFmtId="4" fontId="3" fillId="4" borderId="28" xfId="0" applyNumberFormat="1" applyFont="1" applyFill="1" applyBorder="1" applyAlignment="1" applyProtection="1">
      <alignment horizontal="right" vertical="center"/>
      <protection hidden="1"/>
    </xf>
    <xf numFmtId="10" fontId="3" fillId="7" borderId="19" xfId="0" applyNumberFormat="1" applyFont="1" applyFill="1" applyBorder="1" applyAlignment="1" applyProtection="1">
      <alignment vertical="center"/>
      <protection locked="0" hidden="1"/>
    </xf>
    <xf numFmtId="0" fontId="8" fillId="0" borderId="0" xfId="0" applyFont="1" applyFill="1" applyBorder="1" applyAlignment="1" applyProtection="1">
      <alignment horizontal="left" vertical="top" wrapText="1"/>
      <protection hidden="1"/>
    </xf>
    <xf numFmtId="43" fontId="1" fillId="0" borderId="25" xfId="1" applyNumberFormat="1" applyFont="1" applyFill="1" applyBorder="1" applyAlignment="1" applyProtection="1">
      <alignment horizontal="right" vertical="center"/>
      <protection hidden="1"/>
    </xf>
    <xf numFmtId="43" fontId="1" fillId="0" borderId="31" xfId="1" applyNumberFormat="1" applyFont="1" applyFill="1" applyBorder="1" applyAlignment="1" applyProtection="1">
      <alignment horizontal="right" vertical="center"/>
      <protection hidden="1"/>
    </xf>
    <xf numFmtId="0" fontId="8" fillId="0" borderId="0" xfId="0" applyFont="1" applyFill="1" applyBorder="1" applyAlignment="1" applyProtection="1">
      <alignment horizontal="left" vertical="top" wrapText="1"/>
      <protection hidden="1"/>
    </xf>
    <xf numFmtId="168" fontId="13" fillId="0" borderId="0" xfId="1" applyNumberFormat="1" applyFont="1" applyFill="1" applyBorder="1" applyAlignment="1" applyProtection="1">
      <alignment horizontal="left" vertical="top"/>
      <protection hidden="1"/>
    </xf>
    <xf numFmtId="0" fontId="1" fillId="0" borderId="2" xfId="0" applyFont="1" applyBorder="1" applyAlignment="1" applyProtection="1">
      <alignment vertical="center"/>
      <protection hidden="1"/>
    </xf>
    <xf numFmtId="43" fontId="3" fillId="4" borderId="18" xfId="0" applyNumberFormat="1" applyFont="1" applyFill="1" applyBorder="1" applyAlignment="1" applyProtection="1">
      <alignment vertical="center"/>
      <protection hidden="1"/>
    </xf>
    <xf numFmtId="0" fontId="1" fillId="0" borderId="40" xfId="0" applyFont="1" applyBorder="1" applyAlignment="1" applyProtection="1">
      <alignment vertical="center"/>
      <protection hidden="1"/>
    </xf>
    <xf numFmtId="43" fontId="1" fillId="0" borderId="38" xfId="0" applyNumberFormat="1" applyFont="1" applyBorder="1" applyAlignment="1" applyProtection="1">
      <alignment vertical="center"/>
      <protection hidden="1"/>
    </xf>
    <xf numFmtId="0" fontId="8" fillId="0" borderId="0" xfId="0" applyFont="1" applyFill="1" applyBorder="1" applyAlignment="1" applyProtection="1">
      <alignment horizontal="left" vertical="top" wrapText="1"/>
      <protection hidden="1"/>
    </xf>
    <xf numFmtId="168" fontId="13" fillId="0" borderId="0" xfId="1" applyNumberFormat="1" applyFont="1" applyFill="1" applyBorder="1" applyAlignment="1" applyProtection="1">
      <alignment horizontal="left" vertical="top"/>
      <protection hidden="1"/>
    </xf>
    <xf numFmtId="43" fontId="1" fillId="0" borderId="32" xfId="1" applyNumberFormat="1" applyFont="1" applyBorder="1" applyAlignment="1" applyProtection="1">
      <alignment horizontal="right" vertical="center"/>
      <protection hidden="1"/>
    </xf>
    <xf numFmtId="0" fontId="1" fillId="0" borderId="37" xfId="0" applyFont="1" applyBorder="1" applyAlignment="1" applyProtection="1">
      <alignment horizontal="center" vertical="center"/>
      <protection hidden="1"/>
    </xf>
    <xf numFmtId="0" fontId="1" fillId="0" borderId="11" xfId="0" applyFont="1" applyBorder="1" applyAlignment="1" applyProtection="1">
      <alignment horizontal="center" vertical="center"/>
      <protection hidden="1"/>
    </xf>
    <xf numFmtId="171" fontId="1" fillId="0" borderId="2" xfId="0" applyNumberFormat="1" applyFont="1" applyFill="1" applyBorder="1" applyAlignment="1" applyProtection="1">
      <alignment vertical="top"/>
      <protection hidden="1"/>
    </xf>
    <xf numFmtId="171" fontId="1" fillId="0" borderId="0" xfId="0" applyNumberFormat="1" applyFont="1" applyFill="1" applyBorder="1" applyAlignment="1" applyProtection="1">
      <alignment vertical="top"/>
      <protection hidden="1"/>
    </xf>
    <xf numFmtId="171" fontId="1" fillId="0" borderId="7" xfId="0" applyNumberFormat="1" applyFont="1" applyFill="1" applyBorder="1" applyAlignment="1" applyProtection="1">
      <alignment vertical="top"/>
      <protection hidden="1"/>
    </xf>
    <xf numFmtId="166" fontId="1" fillId="0" borderId="1" xfId="0" applyNumberFormat="1" applyFont="1" applyFill="1" applyBorder="1" applyAlignment="1" applyProtection="1">
      <alignment horizontal="right" vertical="center"/>
      <protection hidden="1"/>
    </xf>
    <xf numFmtId="166" fontId="1" fillId="0" borderId="16" xfId="0" applyNumberFormat="1" applyFont="1" applyFill="1" applyBorder="1" applyAlignment="1" applyProtection="1">
      <alignment horizontal="right" vertical="center"/>
      <protection hidden="1"/>
    </xf>
    <xf numFmtId="166" fontId="1" fillId="0" borderId="6" xfId="0" applyNumberFormat="1" applyFont="1" applyFill="1" applyBorder="1" applyAlignment="1" applyProtection="1">
      <alignment horizontal="right" vertical="center"/>
      <protection hidden="1"/>
    </xf>
    <xf numFmtId="166" fontId="1" fillId="0" borderId="1" xfId="0" applyNumberFormat="1" applyFont="1" applyFill="1" applyBorder="1" applyAlignment="1" applyProtection="1">
      <alignment vertical="center"/>
      <protection hidden="1"/>
    </xf>
    <xf numFmtId="166" fontId="1" fillId="0" borderId="16" xfId="0" applyNumberFormat="1" applyFont="1" applyFill="1" applyBorder="1" applyAlignment="1" applyProtection="1">
      <alignment vertical="center"/>
      <protection hidden="1"/>
    </xf>
    <xf numFmtId="166" fontId="1" fillId="0" borderId="6" xfId="0" applyNumberFormat="1" applyFont="1" applyFill="1" applyBorder="1" applyAlignment="1" applyProtection="1">
      <alignment vertical="center"/>
      <protection hidden="1"/>
    </xf>
    <xf numFmtId="170" fontId="3" fillId="0" borderId="0" xfId="0" applyNumberFormat="1" applyFont="1" applyFill="1" applyAlignment="1" applyProtection="1">
      <alignment vertical="center"/>
      <protection hidden="1"/>
    </xf>
    <xf numFmtId="43" fontId="1" fillId="0" borderId="23" xfId="1" applyNumberFormat="1" applyFont="1" applyFill="1" applyBorder="1" applyAlignment="1" applyProtection="1">
      <alignment horizontal="right" vertical="center"/>
      <protection hidden="1"/>
    </xf>
    <xf numFmtId="43" fontId="1" fillId="0" borderId="37" xfId="1" applyNumberFormat="1" applyFont="1" applyFill="1" applyBorder="1" applyAlignment="1" applyProtection="1">
      <alignment horizontal="right" vertical="center"/>
      <protection hidden="1"/>
    </xf>
    <xf numFmtId="43" fontId="1" fillId="0" borderId="24" xfId="1" applyNumberFormat="1" applyFont="1" applyFill="1" applyBorder="1" applyAlignment="1" applyProtection="1">
      <alignment horizontal="right" vertical="center"/>
      <protection hidden="1"/>
    </xf>
    <xf numFmtId="43" fontId="1" fillId="0" borderId="3" xfId="1" applyNumberFormat="1" applyFont="1" applyFill="1" applyBorder="1" applyAlignment="1" applyProtection="1">
      <alignment horizontal="right" vertical="center"/>
      <protection hidden="1"/>
    </xf>
    <xf numFmtId="43" fontId="1" fillId="0" borderId="2" xfId="1" applyNumberFormat="1" applyFont="1" applyFill="1" applyBorder="1" applyAlignment="1" applyProtection="1">
      <alignment horizontal="right" vertical="center"/>
      <protection hidden="1"/>
    </xf>
    <xf numFmtId="43" fontId="1" fillId="0" borderId="39" xfId="1" applyNumberFormat="1" applyFont="1" applyFill="1" applyBorder="1" applyAlignment="1" applyProtection="1">
      <alignment horizontal="right" vertical="center"/>
      <protection hidden="1"/>
    </xf>
    <xf numFmtId="0" fontId="8" fillId="0" borderId="0" xfId="0" applyFont="1" applyFill="1" applyBorder="1" applyAlignment="1" applyProtection="1">
      <alignment horizontal="left" vertical="top" wrapText="1"/>
      <protection hidden="1"/>
    </xf>
    <xf numFmtId="168" fontId="13" fillId="0" borderId="0" xfId="1" applyNumberFormat="1" applyFont="1" applyFill="1" applyBorder="1" applyAlignment="1" applyProtection="1">
      <alignment horizontal="left" vertical="top"/>
      <protection hidden="1"/>
    </xf>
    <xf numFmtId="43" fontId="1" fillId="0" borderId="32" xfId="1" applyNumberFormat="1" applyFont="1" applyFill="1" applyBorder="1" applyAlignment="1" applyProtection="1">
      <alignment horizontal="right" vertical="center"/>
      <protection hidden="1"/>
    </xf>
    <xf numFmtId="0" fontId="8" fillId="0" borderId="0" xfId="0" applyFont="1" applyFill="1" applyBorder="1" applyAlignment="1" applyProtection="1">
      <alignment horizontal="left" vertical="top" wrapText="1"/>
      <protection hidden="1"/>
    </xf>
    <xf numFmtId="168" fontId="4" fillId="0" borderId="29" xfId="3" applyNumberFormat="1" applyFont="1" applyBorder="1" applyAlignment="1" applyProtection="1">
      <protection hidden="1"/>
    </xf>
    <xf numFmtId="0" fontId="1" fillId="0" borderId="0" xfId="0" applyFont="1" applyAlignment="1" applyProtection="1">
      <alignment horizontal="right" vertical="center"/>
      <protection hidden="1"/>
    </xf>
    <xf numFmtId="0" fontId="4" fillId="0" borderId="28" xfId="2" applyFont="1" applyFill="1" applyBorder="1" applyProtection="1">
      <protection hidden="1"/>
    </xf>
    <xf numFmtId="168" fontId="4" fillId="7" borderId="28" xfId="3" applyNumberFormat="1" applyFont="1" applyFill="1" applyBorder="1" applyProtection="1">
      <protection locked="0" hidden="1"/>
    </xf>
    <xf numFmtId="168" fontId="3" fillId="0" borderId="28" xfId="3" applyNumberFormat="1" applyFont="1" applyBorder="1" applyAlignment="1" applyProtection="1">
      <alignment horizontal="center" wrapText="1"/>
      <protection hidden="1"/>
    </xf>
    <xf numFmtId="168" fontId="3" fillId="0" borderId="28" xfId="3" applyNumberFormat="1" applyFont="1" applyBorder="1" applyAlignment="1" applyProtection="1">
      <alignment horizontal="center" vertical="top"/>
      <protection hidden="1"/>
    </xf>
    <xf numFmtId="0" fontId="3" fillId="0" borderId="28" xfId="2" applyFont="1" applyBorder="1" applyAlignment="1" applyProtection="1">
      <alignment horizontal="left" vertical="top"/>
      <protection hidden="1"/>
    </xf>
    <xf numFmtId="9" fontId="4" fillId="7" borderId="28" xfId="3" applyNumberFormat="1" applyFont="1" applyFill="1" applyBorder="1" applyProtection="1">
      <protection locked="0" hidden="1"/>
    </xf>
    <xf numFmtId="9" fontId="5" fillId="0" borderId="0" xfId="3" applyNumberFormat="1" applyFont="1" applyFill="1" applyBorder="1" applyProtection="1">
      <protection hidden="1"/>
    </xf>
    <xf numFmtId="170" fontId="3" fillId="0" borderId="36" xfId="3" applyNumberFormat="1" applyFont="1" applyFill="1" applyBorder="1" applyProtection="1">
      <protection hidden="1"/>
    </xf>
    <xf numFmtId="168" fontId="5" fillId="0" borderId="9" xfId="3" applyNumberFormat="1" applyFont="1" applyBorder="1" applyAlignment="1" applyProtection="1">
      <protection hidden="1"/>
    </xf>
    <xf numFmtId="0" fontId="4" fillId="0" borderId="9" xfId="0" applyFont="1" applyBorder="1" applyProtection="1">
      <protection hidden="1"/>
    </xf>
    <xf numFmtId="0" fontId="1" fillId="0" borderId="17" xfId="0" applyFont="1" applyBorder="1" applyAlignment="1" applyProtection="1">
      <alignment horizontal="center" vertical="center" wrapText="1"/>
      <protection hidden="1"/>
    </xf>
    <xf numFmtId="0" fontId="1" fillId="0" borderId="8" xfId="0" applyFont="1" applyBorder="1" applyAlignment="1" applyProtection="1">
      <alignment horizontal="left" vertical="center" wrapText="1"/>
      <protection hidden="1"/>
    </xf>
    <xf numFmtId="43" fontId="1" fillId="0" borderId="33" xfId="1" applyNumberFormat="1" applyFont="1" applyFill="1" applyBorder="1" applyAlignment="1" applyProtection="1">
      <alignment horizontal="right" vertical="center"/>
      <protection hidden="1"/>
    </xf>
    <xf numFmtId="43" fontId="1" fillId="0" borderId="42" xfId="1" applyNumberFormat="1" applyFont="1" applyFill="1" applyBorder="1" applyAlignment="1" applyProtection="1">
      <alignment horizontal="right" vertical="center"/>
      <protection hidden="1"/>
    </xf>
    <xf numFmtId="43" fontId="1" fillId="0" borderId="8" xfId="1" applyNumberFormat="1" applyFont="1" applyFill="1" applyBorder="1" applyAlignment="1" applyProtection="1">
      <alignment horizontal="right" vertical="center"/>
      <protection hidden="1"/>
    </xf>
    <xf numFmtId="43" fontId="1" fillId="0" borderId="33" xfId="1" applyNumberFormat="1" applyFont="1" applyBorder="1" applyAlignment="1" applyProtection="1">
      <alignment horizontal="right" vertical="center"/>
      <protection hidden="1"/>
    </xf>
    <xf numFmtId="43" fontId="1" fillId="0" borderId="43" xfId="1" applyNumberFormat="1" applyFont="1" applyFill="1" applyBorder="1" applyAlignment="1" applyProtection="1">
      <alignment horizontal="right" vertical="center"/>
      <protection hidden="1"/>
    </xf>
    <xf numFmtId="43" fontId="3" fillId="8" borderId="20" xfId="0" applyNumberFormat="1" applyFont="1" applyFill="1" applyBorder="1" applyAlignment="1" applyProtection="1">
      <alignment horizontal="left" vertical="top" wrapText="1"/>
      <protection hidden="1"/>
    </xf>
    <xf numFmtId="0" fontId="1" fillId="0" borderId="0" xfId="0" applyFont="1" applyBorder="1" applyAlignment="1" applyProtection="1">
      <alignment horizontal="center" vertical="center"/>
      <protection hidden="1"/>
    </xf>
    <xf numFmtId="0" fontId="1" fillId="0" borderId="8" xfId="0" applyFont="1" applyBorder="1" applyAlignment="1" applyProtection="1">
      <alignment vertical="center"/>
      <protection hidden="1"/>
    </xf>
    <xf numFmtId="0" fontId="1" fillId="0" borderId="8" xfId="0" applyFont="1" applyBorder="1" applyAlignment="1" applyProtection="1">
      <alignment horizontal="center" vertical="top"/>
      <protection hidden="1"/>
    </xf>
    <xf numFmtId="0" fontId="1" fillId="0" borderId="42" xfId="0" applyFont="1" applyBorder="1" applyAlignment="1" applyProtection="1">
      <alignment vertical="center"/>
      <protection hidden="1"/>
    </xf>
    <xf numFmtId="166" fontId="1" fillId="0" borderId="8" xfId="0" applyNumberFormat="1" applyFont="1" applyBorder="1" applyAlignment="1" applyProtection="1">
      <alignment horizontal="right" vertical="center"/>
      <protection hidden="1"/>
    </xf>
    <xf numFmtId="0" fontId="1" fillId="0" borderId="17" xfId="0" applyFont="1" applyFill="1" applyBorder="1" applyAlignment="1" applyProtection="1">
      <alignment horizontal="center" vertical="center"/>
      <protection hidden="1"/>
    </xf>
    <xf numFmtId="0" fontId="1" fillId="0" borderId="16" xfId="0" applyFont="1" applyFill="1" applyBorder="1" applyAlignment="1" applyProtection="1">
      <alignment horizontal="center" vertical="center"/>
      <protection hidden="1"/>
    </xf>
    <xf numFmtId="0" fontId="4" fillId="0" borderId="0" xfId="2" applyFont="1" applyFill="1" applyBorder="1" applyProtection="1">
      <protection hidden="1"/>
    </xf>
    <xf numFmtId="0" fontId="11" fillId="2" borderId="0" xfId="0" applyFont="1" applyFill="1" applyAlignment="1" applyProtection="1">
      <alignment wrapText="1"/>
      <protection hidden="1"/>
    </xf>
    <xf numFmtId="0" fontId="11" fillId="0" borderId="0" xfId="0" applyFont="1" applyFill="1" applyAlignment="1" applyProtection="1">
      <alignment horizontal="left" vertical="top" wrapText="1"/>
      <protection hidden="1"/>
    </xf>
    <xf numFmtId="0" fontId="11" fillId="2" borderId="0" xfId="0" applyFont="1" applyFill="1" applyAlignment="1" applyProtection="1">
      <alignment horizontal="left" vertical="top" wrapText="1"/>
      <protection hidden="1"/>
    </xf>
    <xf numFmtId="0" fontId="11" fillId="0" borderId="0" xfId="0" applyFont="1" applyFill="1" applyAlignment="1" applyProtection="1">
      <alignment vertical="top" wrapText="1"/>
      <protection hidden="1"/>
    </xf>
    <xf numFmtId="0" fontId="11" fillId="0" borderId="0" xfId="0" applyFont="1" applyAlignment="1">
      <alignment wrapText="1"/>
    </xf>
    <xf numFmtId="0" fontId="8" fillId="2" borderId="0" xfId="0" applyFont="1" applyFill="1" applyBorder="1" applyAlignment="1" applyProtection="1">
      <alignment horizontal="left" vertical="top" wrapText="1"/>
      <protection hidden="1"/>
    </xf>
    <xf numFmtId="0" fontId="11" fillId="2" borderId="0" xfId="0" applyFont="1" applyFill="1" applyBorder="1" applyAlignment="1" applyProtection="1">
      <alignment horizontal="left" vertical="top" wrapText="1"/>
      <protection hidden="1"/>
    </xf>
    <xf numFmtId="0" fontId="8" fillId="0" borderId="0" xfId="0" applyFont="1" applyFill="1" applyBorder="1" applyAlignment="1" applyProtection="1">
      <alignment horizontal="left" vertical="top" wrapText="1"/>
      <protection hidden="1"/>
    </xf>
    <xf numFmtId="168" fontId="13" fillId="0" borderId="0" xfId="1" applyNumberFormat="1" applyFont="1" applyFill="1" applyBorder="1" applyAlignment="1" applyProtection="1">
      <alignment horizontal="left" vertical="top"/>
      <protection hidden="1"/>
    </xf>
    <xf numFmtId="43" fontId="1" fillId="8" borderId="19" xfId="0" applyNumberFormat="1" applyFont="1" applyFill="1" applyBorder="1" applyAlignment="1" applyProtection="1">
      <alignment horizontal="center" vertical="center" wrapText="1"/>
      <protection hidden="1"/>
    </xf>
    <xf numFmtId="0" fontId="1" fillId="8" borderId="20" xfId="0" applyFont="1" applyFill="1" applyBorder="1" applyAlignment="1" applyProtection="1">
      <alignment horizontal="center" vertical="center" wrapText="1"/>
      <protection hidden="1"/>
    </xf>
    <xf numFmtId="0" fontId="2" fillId="0" borderId="14" xfId="0" applyFont="1" applyBorder="1" applyAlignment="1" applyProtection="1">
      <alignment vertical="center"/>
      <protection hidden="1"/>
    </xf>
    <xf numFmtId="0" fontId="0" fillId="0" borderId="15" xfId="0" applyBorder="1" applyAlignment="1">
      <alignment vertical="center"/>
    </xf>
    <xf numFmtId="0" fontId="0" fillId="0" borderId="16" xfId="0" applyBorder="1" applyAlignment="1">
      <alignment vertical="center"/>
    </xf>
    <xf numFmtId="0" fontId="0" fillId="0" borderId="13" xfId="0" applyBorder="1" applyAlignment="1">
      <alignment vertical="center"/>
    </xf>
    <xf numFmtId="0" fontId="0" fillId="0" borderId="35" xfId="0" applyBorder="1" applyAlignment="1">
      <alignment vertical="center"/>
    </xf>
    <xf numFmtId="0" fontId="0" fillId="0" borderId="26" xfId="0" applyBorder="1" applyAlignment="1">
      <alignment vertical="center"/>
    </xf>
    <xf numFmtId="0" fontId="1" fillId="0" borderId="0" xfId="0" applyFont="1" applyAlignment="1" applyProtection="1">
      <alignment horizontal="left" vertical="top" wrapText="1"/>
      <protection hidden="1"/>
    </xf>
    <xf numFmtId="43" fontId="3" fillId="0" borderId="1" xfId="0" applyNumberFormat="1" applyFont="1" applyFill="1" applyBorder="1" applyAlignment="1" applyProtection="1">
      <alignment horizontal="center" vertical="center"/>
      <protection hidden="1"/>
    </xf>
    <xf numFmtId="43" fontId="3" fillId="0" borderId="3" xfId="0" applyNumberFormat="1" applyFont="1" applyFill="1" applyBorder="1" applyAlignment="1" applyProtection="1">
      <alignment horizontal="center" vertical="center"/>
      <protection hidden="1"/>
    </xf>
    <xf numFmtId="43" fontId="3" fillId="0" borderId="0" xfId="0" applyNumberFormat="1" applyFont="1" applyFill="1" applyBorder="1" applyAlignment="1" applyProtection="1">
      <alignment vertical="center"/>
    </xf>
    <xf numFmtId="43" fontId="3" fillId="0" borderId="0" xfId="0" applyNumberFormat="1" applyFont="1" applyFill="1" applyAlignment="1" applyProtection="1">
      <alignment vertical="center"/>
      <protection hidden="1"/>
    </xf>
    <xf numFmtId="0" fontId="1" fillId="0" borderId="0" xfId="0" applyFont="1" applyAlignment="1" applyProtection="1">
      <alignment horizontal="right" vertical="center"/>
      <protection hidden="1"/>
    </xf>
    <xf numFmtId="0" fontId="1" fillId="0" borderId="1" xfId="0" applyFont="1" applyBorder="1" applyAlignment="1" applyProtection="1">
      <alignment vertical="center"/>
      <protection hidden="1"/>
    </xf>
    <xf numFmtId="0" fontId="1" fillId="0" borderId="2" xfId="0" applyFont="1" applyBorder="1" applyAlignment="1" applyProtection="1">
      <alignment vertical="center"/>
      <protection hidden="1"/>
    </xf>
    <xf numFmtId="167" fontId="4" fillId="3" borderId="30" xfId="1" applyNumberFormat="1" applyFont="1" applyFill="1" applyBorder="1" applyAlignment="1" applyProtection="1">
      <alignment horizontal="left" vertical="top" wrapText="1"/>
      <protection locked="0" hidden="1"/>
    </xf>
    <xf numFmtId="167" fontId="4" fillId="3" borderId="0" xfId="1" applyNumberFormat="1" applyFont="1" applyFill="1" applyBorder="1" applyAlignment="1" applyProtection="1">
      <alignment horizontal="left" vertical="top" wrapText="1"/>
      <protection locked="0" hidden="1"/>
    </xf>
    <xf numFmtId="168" fontId="4" fillId="0" borderId="29" xfId="3" applyNumberFormat="1" applyFont="1" applyBorder="1" applyAlignment="1" applyProtection="1">
      <protection hidden="1"/>
    </xf>
    <xf numFmtId="0" fontId="1" fillId="8" borderId="19" xfId="0" applyFont="1" applyFill="1" applyBorder="1" applyAlignment="1" applyProtection="1">
      <alignment horizontal="center" vertical="center" wrapText="1"/>
      <protection hidden="1"/>
    </xf>
    <xf numFmtId="0" fontId="2" fillId="8" borderId="20" xfId="0" applyFont="1" applyFill="1" applyBorder="1" applyAlignment="1" applyProtection="1">
      <alignment horizontal="center" vertical="center" wrapText="1"/>
      <protection hidden="1"/>
    </xf>
    <xf numFmtId="9" fontId="1" fillId="0" borderId="16" xfId="0" applyNumberFormat="1" applyFont="1" applyFill="1" applyBorder="1" applyAlignment="1" applyProtection="1">
      <alignment horizontal="center" vertical="center" textRotation="90" wrapText="1"/>
      <protection hidden="1"/>
    </xf>
    <xf numFmtId="9" fontId="1" fillId="0" borderId="13" xfId="0" applyNumberFormat="1" applyFont="1" applyFill="1" applyBorder="1" applyAlignment="1" applyProtection="1">
      <alignment horizontal="center" vertical="center" textRotation="90" wrapText="1"/>
      <protection hidden="1"/>
    </xf>
    <xf numFmtId="9" fontId="1" fillId="0" borderId="35" xfId="0" applyNumberFormat="1" applyFont="1" applyFill="1" applyBorder="1" applyAlignment="1" applyProtection="1">
      <alignment horizontal="center" vertical="center" textRotation="90" wrapText="1"/>
      <protection hidden="1"/>
    </xf>
    <xf numFmtId="9" fontId="1" fillId="0" borderId="26" xfId="0" applyNumberFormat="1" applyFont="1" applyFill="1" applyBorder="1" applyAlignment="1" applyProtection="1">
      <alignment horizontal="center" vertical="center" textRotation="90" wrapText="1"/>
      <protection hidden="1"/>
    </xf>
    <xf numFmtId="0" fontId="1" fillId="8" borderId="18" xfId="0" applyFont="1" applyFill="1" applyBorder="1" applyAlignment="1" applyProtection="1">
      <alignment horizontal="center" vertical="center"/>
      <protection hidden="1"/>
    </xf>
    <xf numFmtId="0" fontId="2" fillId="8" borderId="18" xfId="0" applyFont="1" applyFill="1" applyBorder="1" applyAlignment="1" applyProtection="1">
      <alignment horizontal="center" vertical="center"/>
      <protection hidden="1"/>
    </xf>
    <xf numFmtId="0" fontId="1" fillId="8" borderId="28" xfId="0" applyFont="1" applyFill="1" applyBorder="1" applyAlignment="1" applyProtection="1">
      <alignment horizontal="center" vertical="center"/>
      <protection hidden="1"/>
    </xf>
    <xf numFmtId="0" fontId="0" fillId="8" borderId="20" xfId="0" applyFill="1" applyBorder="1" applyAlignment="1" applyProtection="1">
      <alignment horizontal="center" vertical="center" wrapText="1"/>
      <protection hidden="1"/>
    </xf>
    <xf numFmtId="43" fontId="3" fillId="0" borderId="14" xfId="0" applyNumberFormat="1" applyFont="1" applyFill="1" applyBorder="1" applyAlignment="1" applyProtection="1">
      <alignment horizontal="center" vertical="center" wrapText="1"/>
      <protection hidden="1"/>
    </xf>
    <xf numFmtId="43" fontId="3" fillId="0" borderId="15" xfId="0" applyNumberFormat="1" applyFont="1" applyFill="1" applyBorder="1" applyAlignment="1" applyProtection="1">
      <alignment horizontal="center" vertical="center" wrapText="1"/>
      <protection hidden="1"/>
    </xf>
    <xf numFmtId="0" fontId="0" fillId="0" borderId="16" xfId="0" applyBorder="1" applyAlignment="1">
      <alignment wrapText="1"/>
    </xf>
    <xf numFmtId="0" fontId="0" fillId="0" borderId="13" xfId="0" applyBorder="1" applyAlignment="1">
      <alignment wrapText="1"/>
    </xf>
    <xf numFmtId="0" fontId="0" fillId="0" borderId="35" xfId="0" applyBorder="1" applyAlignment="1">
      <alignment wrapText="1"/>
    </xf>
    <xf numFmtId="0" fontId="0" fillId="0" borderId="26" xfId="0" applyBorder="1" applyAlignment="1">
      <alignment wrapText="1"/>
    </xf>
    <xf numFmtId="0" fontId="0" fillId="0" borderId="14"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3" xfId="0" applyBorder="1" applyAlignment="1">
      <alignment vertical="center" wrapText="1"/>
    </xf>
    <xf numFmtId="0" fontId="0" fillId="0" borderId="35" xfId="0" applyBorder="1" applyAlignment="1">
      <alignment vertical="center" wrapText="1"/>
    </xf>
    <xf numFmtId="0" fontId="0" fillId="0" borderId="26" xfId="0" applyBorder="1" applyAlignment="1">
      <alignment vertical="center" wrapText="1"/>
    </xf>
    <xf numFmtId="43" fontId="3" fillId="0" borderId="11" xfId="0" applyNumberFormat="1" applyFont="1" applyFill="1" applyBorder="1" applyAlignment="1" applyProtection="1">
      <alignment horizontal="center" vertical="center"/>
      <protection hidden="1"/>
    </xf>
    <xf numFmtId="43" fontId="3" fillId="0" borderId="37" xfId="0" applyNumberFormat="1" applyFont="1" applyFill="1" applyBorder="1" applyAlignment="1" applyProtection="1">
      <alignment horizontal="center" vertical="center"/>
      <protection hidden="1"/>
    </xf>
    <xf numFmtId="0" fontId="8" fillId="0" borderId="0" xfId="2" applyFont="1" applyBorder="1" applyAlignment="1" applyProtection="1">
      <alignment vertical="top" wrapText="1"/>
      <protection hidden="1"/>
    </xf>
    <xf numFmtId="0" fontId="9" fillId="0" borderId="19" xfId="2" applyFont="1" applyFill="1" applyBorder="1" applyAlignment="1" applyProtection="1">
      <alignment horizontal="center"/>
      <protection locked="0" hidden="1"/>
    </xf>
    <xf numFmtId="0" fontId="9" fillId="0" borderId="18" xfId="2" applyFont="1" applyFill="1" applyBorder="1" applyAlignment="1" applyProtection="1">
      <alignment horizontal="center"/>
      <protection locked="0" hidden="1"/>
    </xf>
    <xf numFmtId="0" fontId="9" fillId="0" borderId="20" xfId="2" applyFont="1" applyFill="1" applyBorder="1" applyAlignment="1" applyProtection="1">
      <alignment horizontal="center"/>
      <protection locked="0" hidden="1"/>
    </xf>
    <xf numFmtId="0" fontId="7" fillId="0" borderId="0" xfId="2" applyFont="1" applyBorder="1" applyProtection="1">
      <protection hidden="1"/>
    </xf>
    <xf numFmtId="0" fontId="3" fillId="0" borderId="0" xfId="2" applyFont="1" applyBorder="1" applyAlignment="1" applyProtection="1">
      <alignment wrapText="1"/>
      <protection hidden="1"/>
    </xf>
    <xf numFmtId="0" fontId="4" fillId="0" borderId="28" xfId="2" applyFont="1" applyBorder="1" applyAlignment="1" applyProtection="1">
      <alignment wrapText="1"/>
      <protection hidden="1"/>
    </xf>
    <xf numFmtId="0" fontId="0" fillId="0" borderId="28" xfId="0" applyBorder="1" applyAlignment="1">
      <alignment wrapText="1"/>
    </xf>
    <xf numFmtId="0" fontId="3" fillId="0" borderId="28" xfId="2" applyFont="1" applyBorder="1" applyAlignment="1" applyProtection="1">
      <alignment horizontal="left" vertical="top" wrapText="1"/>
      <protection hidden="1"/>
    </xf>
    <xf numFmtId="0" fontId="3" fillId="0" borderId="28" xfId="0" applyFont="1" applyBorder="1" applyAlignment="1">
      <alignment horizontal="left" vertical="top" wrapText="1"/>
    </xf>
    <xf numFmtId="0" fontId="3" fillId="0" borderId="36" xfId="2" applyFont="1" applyFill="1" applyBorder="1" applyAlignment="1" applyProtection="1">
      <alignment wrapText="1"/>
      <protection hidden="1"/>
    </xf>
    <xf numFmtId="0" fontId="0" fillId="0" borderId="36" xfId="0" applyBorder="1" applyAlignment="1">
      <alignment wrapText="1"/>
    </xf>
    <xf numFmtId="0" fontId="4" fillId="0" borderId="41" xfId="2" applyFont="1" applyFill="1" applyBorder="1" applyAlignment="1" applyProtection="1">
      <alignment wrapText="1"/>
      <protection hidden="1"/>
    </xf>
    <xf numFmtId="0" fontId="0" fillId="0" borderId="41" xfId="0" applyBorder="1" applyAlignment="1">
      <alignment wrapText="1"/>
    </xf>
    <xf numFmtId="0" fontId="0" fillId="0" borderId="0" xfId="0" applyBorder="1" applyAlignment="1">
      <alignment wrapText="1"/>
    </xf>
    <xf numFmtId="168" fontId="8" fillId="7" borderId="0" xfId="1" applyNumberFormat="1" applyFont="1" applyFill="1" applyBorder="1" applyAlignment="1" applyProtection="1">
      <alignment vertical="top"/>
      <protection locked="0"/>
    </xf>
  </cellXfs>
  <cellStyles count="9">
    <cellStyle name="Akzent2 2" xfId="6"/>
    <cellStyle name="Akzent6 2" xfId="5"/>
    <cellStyle name="Dezimal 2" xfId="3"/>
    <cellStyle name="Komma" xfId="1" builtinId="3"/>
    <cellStyle name="Komma 2" xfId="8"/>
    <cellStyle name="Prozent 2" xfId="4"/>
    <cellStyle name="Standard" xfId="0" builtinId="0"/>
    <cellStyle name="Standard 2" xfId="7"/>
    <cellStyle name="Standard 3" xfId="2"/>
  </cellStyles>
  <dxfs count="0"/>
  <tableStyles count="0" defaultTableStyle="TableStyleMedium2"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21</xdr:row>
      <xdr:rowOff>0</xdr:rowOff>
    </xdr:from>
    <xdr:to>
      <xdr:col>6</xdr:col>
      <xdr:colOff>57150</xdr:colOff>
      <xdr:row>22</xdr:row>
      <xdr:rowOff>19050</xdr:rowOff>
    </xdr:to>
    <xdr:sp macro="" textlink="">
      <xdr:nvSpPr>
        <xdr:cNvPr id="2" name="Text Box 1"/>
        <xdr:cNvSpPr txBox="1">
          <a:spLocks noChangeArrowheads="1"/>
        </xdr:cNvSpPr>
      </xdr:nvSpPr>
      <xdr:spPr bwMode="auto">
        <a:xfrm>
          <a:off x="2438400" y="5695950"/>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21</xdr:row>
      <xdr:rowOff>0</xdr:rowOff>
    </xdr:from>
    <xdr:to>
      <xdr:col>10</xdr:col>
      <xdr:colOff>57150</xdr:colOff>
      <xdr:row>22</xdr:row>
      <xdr:rowOff>19050</xdr:rowOff>
    </xdr:to>
    <xdr:sp macro="" textlink="">
      <xdr:nvSpPr>
        <xdr:cNvPr id="3" name="Text Box 1"/>
        <xdr:cNvSpPr txBox="1">
          <a:spLocks noChangeArrowheads="1"/>
        </xdr:cNvSpPr>
      </xdr:nvSpPr>
      <xdr:spPr bwMode="auto">
        <a:xfrm>
          <a:off x="3676650" y="5695950"/>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38</xdr:row>
      <xdr:rowOff>0</xdr:rowOff>
    </xdr:from>
    <xdr:to>
      <xdr:col>5</xdr:col>
      <xdr:colOff>57150</xdr:colOff>
      <xdr:row>39</xdr:row>
      <xdr:rowOff>12885</xdr:rowOff>
    </xdr:to>
    <xdr:sp macro="" textlink="">
      <xdr:nvSpPr>
        <xdr:cNvPr id="1435" name="Text Box 1"/>
        <xdr:cNvSpPr txBox="1">
          <a:spLocks noChangeArrowheads="1"/>
        </xdr:cNvSpPr>
      </xdr:nvSpPr>
      <xdr:spPr bwMode="auto">
        <a:xfrm>
          <a:off x="2314575" y="602932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38</xdr:row>
      <xdr:rowOff>0</xdr:rowOff>
    </xdr:from>
    <xdr:to>
      <xdr:col>11</xdr:col>
      <xdr:colOff>57150</xdr:colOff>
      <xdr:row>39</xdr:row>
      <xdr:rowOff>12885</xdr:rowOff>
    </xdr:to>
    <xdr:sp macro="" textlink="">
      <xdr:nvSpPr>
        <xdr:cNvPr id="1436" name="Text Box 1"/>
        <xdr:cNvSpPr txBox="1">
          <a:spLocks noChangeArrowheads="1"/>
        </xdr:cNvSpPr>
      </xdr:nvSpPr>
      <xdr:spPr bwMode="auto">
        <a:xfrm>
          <a:off x="3495675" y="602932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57150</xdr:colOff>
      <xdr:row>17</xdr:row>
      <xdr:rowOff>24093</xdr:rowOff>
    </xdr:to>
    <xdr:sp macro="" textlink="">
      <xdr:nvSpPr>
        <xdr:cNvPr id="2" name="Text Box 1"/>
        <xdr:cNvSpPr txBox="1">
          <a:spLocks noChangeArrowheads="1"/>
        </xdr:cNvSpPr>
      </xdr:nvSpPr>
      <xdr:spPr bwMode="auto">
        <a:xfrm>
          <a:off x="3272118" y="6364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16</xdr:row>
      <xdr:rowOff>0</xdr:rowOff>
    </xdr:from>
    <xdr:to>
      <xdr:col>6</xdr:col>
      <xdr:colOff>57150</xdr:colOff>
      <xdr:row>17</xdr:row>
      <xdr:rowOff>24093</xdr:rowOff>
    </xdr:to>
    <xdr:sp macro="" textlink="">
      <xdr:nvSpPr>
        <xdr:cNvPr id="3" name="Text Box 1"/>
        <xdr:cNvSpPr txBox="1">
          <a:spLocks noChangeArrowheads="1"/>
        </xdr:cNvSpPr>
      </xdr:nvSpPr>
      <xdr:spPr bwMode="auto">
        <a:xfrm>
          <a:off x="3676650" y="5695950"/>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4" name="Text Box 1"/>
        <xdr:cNvSpPr txBox="1">
          <a:spLocks noChangeArrowheads="1"/>
        </xdr:cNvSpPr>
      </xdr:nvSpPr>
      <xdr:spPr bwMode="auto">
        <a:xfrm>
          <a:off x="4179794" y="3832412"/>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5" name="Text Box 1"/>
        <xdr:cNvSpPr txBox="1">
          <a:spLocks noChangeArrowheads="1"/>
        </xdr:cNvSpPr>
      </xdr:nvSpPr>
      <xdr:spPr bwMode="auto">
        <a:xfrm>
          <a:off x="4179794" y="3832412"/>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6" name="Text Box 1"/>
        <xdr:cNvSpPr txBox="1">
          <a:spLocks noChangeArrowheads="1"/>
        </xdr:cNvSpPr>
      </xdr:nvSpPr>
      <xdr:spPr bwMode="auto">
        <a:xfrm>
          <a:off x="4179794" y="3832412"/>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7" name="Text Box 1"/>
        <xdr:cNvSpPr txBox="1">
          <a:spLocks noChangeArrowheads="1"/>
        </xdr:cNvSpPr>
      </xdr:nvSpPr>
      <xdr:spPr bwMode="auto">
        <a:xfrm>
          <a:off x="4179794" y="3832412"/>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8" name="Text Box 1"/>
        <xdr:cNvSpPr txBox="1">
          <a:spLocks noChangeArrowheads="1"/>
        </xdr:cNvSpPr>
      </xdr:nvSpPr>
      <xdr:spPr bwMode="auto">
        <a:xfrm>
          <a:off x="4179794" y="3832412"/>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9" name="Text Box 1"/>
        <xdr:cNvSpPr txBox="1">
          <a:spLocks noChangeArrowheads="1"/>
        </xdr:cNvSpPr>
      </xdr:nvSpPr>
      <xdr:spPr bwMode="auto">
        <a:xfrm>
          <a:off x="4179794" y="3832412"/>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10"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11"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2"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3"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14"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15"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6"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7"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18"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19"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20"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21"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22"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23"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24"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25"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26"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27"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28"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29"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30"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31"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32"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33"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34"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35"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36"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37"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38"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39"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40"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41" name="Text Box 1"/>
        <xdr:cNvSpPr txBox="1">
          <a:spLocks noChangeArrowheads="1"/>
        </xdr:cNvSpPr>
      </xdr:nvSpPr>
      <xdr:spPr bwMode="auto">
        <a:xfrm>
          <a:off x="4202206" y="3361765"/>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42"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43"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44"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45"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46"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47"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48"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49"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50"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51"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52"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53"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54"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55"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56"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57"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58"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59"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60"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61"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62"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63"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64"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65"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66"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67"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68"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69"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70"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71"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72"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73"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74"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75"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76"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77" name="Text Box 1"/>
        <xdr:cNvSpPr txBox="1">
          <a:spLocks noChangeArrowheads="1"/>
        </xdr:cNvSpPr>
      </xdr:nvSpPr>
      <xdr:spPr bwMode="auto">
        <a:xfrm>
          <a:off x="4336676" y="3518647"/>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78"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79"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80"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24095</xdr:rowOff>
    </xdr:to>
    <xdr:sp macro="" textlink="">
      <xdr:nvSpPr>
        <xdr:cNvPr id="81" name="Text Box 1"/>
        <xdr:cNvSpPr txBox="1">
          <a:spLocks noChangeArrowheads="1"/>
        </xdr:cNvSpPr>
      </xdr:nvSpPr>
      <xdr:spPr bwMode="auto">
        <a:xfrm>
          <a:off x="4325471" y="4303059"/>
          <a:ext cx="57150" cy="180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82"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83"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84"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85"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86"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87"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88"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24092</xdr:rowOff>
    </xdr:to>
    <xdr:sp macro="" textlink="">
      <xdr:nvSpPr>
        <xdr:cNvPr id="89" name="Text Box 1"/>
        <xdr:cNvSpPr txBox="1">
          <a:spLocks noChangeArrowheads="1"/>
        </xdr:cNvSpPr>
      </xdr:nvSpPr>
      <xdr:spPr bwMode="auto">
        <a:xfrm>
          <a:off x="4325471" y="4459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90" name="Text Box 1"/>
        <xdr:cNvSpPr txBox="1">
          <a:spLocks noChangeArrowheads="1"/>
        </xdr:cNvSpPr>
      </xdr:nvSpPr>
      <xdr:spPr bwMode="auto">
        <a:xfrm>
          <a:off x="4325471" y="4459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91" name="Text Box 1"/>
        <xdr:cNvSpPr txBox="1">
          <a:spLocks noChangeArrowheads="1"/>
        </xdr:cNvSpPr>
      </xdr:nvSpPr>
      <xdr:spPr bwMode="auto">
        <a:xfrm>
          <a:off x="4325471" y="4459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92" name="Text Box 1"/>
        <xdr:cNvSpPr txBox="1">
          <a:spLocks noChangeArrowheads="1"/>
        </xdr:cNvSpPr>
      </xdr:nvSpPr>
      <xdr:spPr bwMode="auto">
        <a:xfrm>
          <a:off x="4325471" y="4459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24094</xdr:rowOff>
    </xdr:to>
    <xdr:sp macro="" textlink="">
      <xdr:nvSpPr>
        <xdr:cNvPr id="93"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94"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95"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96" name="Text Box 1"/>
        <xdr:cNvSpPr txBox="1">
          <a:spLocks noChangeArrowheads="1"/>
        </xdr:cNvSpPr>
      </xdr:nvSpPr>
      <xdr:spPr bwMode="auto">
        <a:xfrm>
          <a:off x="4325471" y="4303059"/>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97" name="Text Box 1"/>
        <xdr:cNvSpPr txBox="1">
          <a:spLocks noChangeArrowheads="1"/>
        </xdr:cNvSpPr>
      </xdr:nvSpPr>
      <xdr:spPr bwMode="auto">
        <a:xfrm>
          <a:off x="4325471" y="4459941"/>
          <a:ext cx="57150" cy="180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98" name="Text Box 1"/>
        <xdr:cNvSpPr txBox="1">
          <a:spLocks noChangeArrowheads="1"/>
        </xdr:cNvSpPr>
      </xdr:nvSpPr>
      <xdr:spPr bwMode="auto">
        <a:xfrm>
          <a:off x="4325471" y="4459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99" name="Text Box 1"/>
        <xdr:cNvSpPr txBox="1">
          <a:spLocks noChangeArrowheads="1"/>
        </xdr:cNvSpPr>
      </xdr:nvSpPr>
      <xdr:spPr bwMode="auto">
        <a:xfrm>
          <a:off x="4325471" y="4459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00" name="Text Box 1"/>
        <xdr:cNvSpPr txBox="1">
          <a:spLocks noChangeArrowheads="1"/>
        </xdr:cNvSpPr>
      </xdr:nvSpPr>
      <xdr:spPr bwMode="auto">
        <a:xfrm>
          <a:off x="4325471" y="445994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101" name="Text Box 1"/>
        <xdr:cNvSpPr txBox="1">
          <a:spLocks noChangeArrowheads="1"/>
        </xdr:cNvSpPr>
      </xdr:nvSpPr>
      <xdr:spPr bwMode="auto">
        <a:xfrm>
          <a:off x="4325471" y="4930588"/>
          <a:ext cx="57150" cy="180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102" name="Text Box 1"/>
        <xdr:cNvSpPr txBox="1">
          <a:spLocks noChangeArrowheads="1"/>
        </xdr:cNvSpPr>
      </xdr:nvSpPr>
      <xdr:spPr bwMode="auto">
        <a:xfrm>
          <a:off x="4325471" y="4930588"/>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03" name="Text Box 1"/>
        <xdr:cNvSpPr txBox="1">
          <a:spLocks noChangeArrowheads="1"/>
        </xdr:cNvSpPr>
      </xdr:nvSpPr>
      <xdr:spPr bwMode="auto">
        <a:xfrm>
          <a:off x="4325471" y="4930588"/>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04" name="Text Box 1"/>
        <xdr:cNvSpPr txBox="1">
          <a:spLocks noChangeArrowheads="1"/>
        </xdr:cNvSpPr>
      </xdr:nvSpPr>
      <xdr:spPr bwMode="auto">
        <a:xfrm>
          <a:off x="4325471" y="4930588"/>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105"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106"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07"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08"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109" name="Text Box 1"/>
        <xdr:cNvSpPr txBox="1">
          <a:spLocks noChangeArrowheads="1"/>
        </xdr:cNvSpPr>
      </xdr:nvSpPr>
      <xdr:spPr bwMode="auto">
        <a:xfrm>
          <a:off x="4325471" y="4930588"/>
          <a:ext cx="57150" cy="180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110" name="Text Box 1"/>
        <xdr:cNvSpPr txBox="1">
          <a:spLocks noChangeArrowheads="1"/>
        </xdr:cNvSpPr>
      </xdr:nvSpPr>
      <xdr:spPr bwMode="auto">
        <a:xfrm>
          <a:off x="4325471" y="4930588"/>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11" name="Text Box 1"/>
        <xdr:cNvSpPr txBox="1">
          <a:spLocks noChangeArrowheads="1"/>
        </xdr:cNvSpPr>
      </xdr:nvSpPr>
      <xdr:spPr bwMode="auto">
        <a:xfrm>
          <a:off x="4325471" y="4930588"/>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12" name="Text Box 1"/>
        <xdr:cNvSpPr txBox="1">
          <a:spLocks noChangeArrowheads="1"/>
        </xdr:cNvSpPr>
      </xdr:nvSpPr>
      <xdr:spPr bwMode="auto">
        <a:xfrm>
          <a:off x="4325471" y="4930588"/>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4</xdr:col>
      <xdr:colOff>0</xdr:colOff>
      <xdr:row>16</xdr:row>
      <xdr:rowOff>0</xdr:rowOff>
    </xdr:from>
    <xdr:to>
      <xdr:col>4</xdr:col>
      <xdr:colOff>57150</xdr:colOff>
      <xdr:row>17</xdr:row>
      <xdr:rowOff>24093</xdr:rowOff>
    </xdr:to>
    <xdr:sp macro="" textlink="">
      <xdr:nvSpPr>
        <xdr:cNvPr id="113"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16</xdr:row>
      <xdr:rowOff>0</xdr:rowOff>
    </xdr:from>
    <xdr:ext cx="57150" cy="180975"/>
    <xdr:sp macro="" textlink="">
      <xdr:nvSpPr>
        <xdr:cNvPr id="114"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15"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16</xdr:row>
      <xdr:rowOff>0</xdr:rowOff>
    </xdr:from>
    <xdr:ext cx="57150" cy="180975"/>
    <xdr:sp macro="" textlink="">
      <xdr:nvSpPr>
        <xdr:cNvPr id="116" name="Text Box 1"/>
        <xdr:cNvSpPr txBox="1">
          <a:spLocks noChangeArrowheads="1"/>
        </xdr:cNvSpPr>
      </xdr:nvSpPr>
      <xdr:spPr bwMode="auto">
        <a:xfrm>
          <a:off x="4325471" y="5087471"/>
          <a:ext cx="571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vmlDrawing" Target="../drawings/vmlDrawing3.vm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abSelected="1" view="pageLayout" topLeftCell="A20" zoomScaleNormal="100" workbookViewId="0">
      <selection activeCell="A29" sqref="A29:J29"/>
    </sheetView>
  </sheetViews>
  <sheetFormatPr baseColWidth="10" defaultRowHeight="12.75" x14ac:dyDescent="0.2"/>
  <cols>
    <col min="1" max="1" width="5.42578125" style="30" customWidth="1"/>
    <col min="2" max="9" width="11.42578125" style="30"/>
    <col min="10" max="10" width="12.28515625" style="30" customWidth="1"/>
    <col min="11" max="16384" width="11.42578125" style="30"/>
  </cols>
  <sheetData>
    <row r="1" spans="1:10" ht="48" customHeight="1" x14ac:dyDescent="0.2">
      <c r="A1" s="230" t="str">
        <f>Zusammenfassung!A1</f>
        <v xml:space="preserve">Honorarberechnung Generalplaner
Gesamtsanierung Mannschaftskaserne 2, Wpl Emmen </v>
      </c>
      <c r="B1" s="230"/>
      <c r="C1" s="230"/>
      <c r="D1" s="230"/>
      <c r="E1" s="230"/>
      <c r="F1" s="230"/>
      <c r="G1" s="230"/>
      <c r="H1" s="230"/>
      <c r="I1" s="141"/>
      <c r="J1" s="141"/>
    </row>
    <row r="2" spans="1:10" ht="18" hidden="1" x14ac:dyDescent="0.25">
      <c r="A2" s="142"/>
      <c r="B2" s="142"/>
      <c r="C2" s="142"/>
      <c r="D2" s="142"/>
      <c r="E2" s="142"/>
      <c r="F2" s="142"/>
      <c r="G2" s="142"/>
      <c r="H2" s="142"/>
      <c r="I2" s="141"/>
      <c r="J2" s="141"/>
    </row>
    <row r="3" spans="1:10" ht="18" x14ac:dyDescent="0.25">
      <c r="A3" s="143" t="s">
        <v>32</v>
      </c>
      <c r="B3" s="142"/>
      <c r="C3" s="142"/>
      <c r="D3" s="142"/>
      <c r="E3" s="142"/>
      <c r="F3" s="142"/>
      <c r="G3" s="142"/>
      <c r="H3" s="142"/>
      <c r="I3" s="141"/>
      <c r="J3" s="141"/>
    </row>
    <row r="4" spans="1:10" x14ac:dyDescent="0.2">
      <c r="A4" s="141"/>
      <c r="B4" s="141"/>
      <c r="C4" s="141"/>
      <c r="D4" s="141"/>
      <c r="E4" s="141"/>
      <c r="F4" s="141"/>
      <c r="G4" s="141"/>
      <c r="H4" s="141"/>
      <c r="I4" s="141"/>
      <c r="J4" s="141"/>
    </row>
    <row r="5" spans="1:10" ht="15" x14ac:dyDescent="0.25">
      <c r="A5" s="144" t="s">
        <v>28</v>
      </c>
      <c r="B5" s="145"/>
      <c r="C5" s="145"/>
      <c r="D5" s="145"/>
      <c r="E5" s="145"/>
      <c r="F5" s="145"/>
      <c r="G5" s="145"/>
      <c r="H5" s="145"/>
      <c r="I5" s="145"/>
      <c r="J5" s="145"/>
    </row>
    <row r="6" spans="1:10" ht="5.25" customHeight="1" x14ac:dyDescent="0.2">
      <c r="A6" s="145"/>
      <c r="B6" s="145"/>
      <c r="C6" s="145"/>
      <c r="D6" s="145"/>
      <c r="E6" s="145"/>
      <c r="F6" s="145"/>
      <c r="G6" s="145"/>
      <c r="H6" s="145"/>
      <c r="I6" s="145"/>
      <c r="J6" s="145"/>
    </row>
    <row r="7" spans="1:10" ht="32.25" customHeight="1" x14ac:dyDescent="0.2">
      <c r="A7" s="231" t="s">
        <v>92</v>
      </c>
      <c r="B7" s="231"/>
      <c r="C7" s="231"/>
      <c r="D7" s="231"/>
      <c r="E7" s="231"/>
      <c r="F7" s="231"/>
      <c r="G7" s="231"/>
      <c r="H7" s="231"/>
      <c r="I7" s="231"/>
      <c r="J7" s="231"/>
    </row>
    <row r="8" spans="1:10" ht="14.25" hidden="1" x14ac:dyDescent="0.2">
      <c r="A8" s="146"/>
      <c r="B8" s="146"/>
      <c r="C8" s="146"/>
      <c r="D8" s="146"/>
      <c r="E8" s="146"/>
      <c r="F8" s="146"/>
      <c r="G8" s="146"/>
      <c r="H8" s="146"/>
      <c r="I8" s="146"/>
      <c r="J8" s="146"/>
    </row>
    <row r="9" spans="1:10" ht="31.5" hidden="1" customHeight="1" x14ac:dyDescent="0.2">
      <c r="A9" s="231"/>
      <c r="B9" s="231"/>
      <c r="C9" s="231"/>
      <c r="D9" s="231"/>
      <c r="E9" s="231"/>
      <c r="F9" s="231"/>
      <c r="G9" s="231"/>
      <c r="H9" s="231"/>
      <c r="I9" s="231"/>
      <c r="J9" s="231"/>
    </row>
    <row r="10" spans="1:10" ht="14.25" hidden="1" x14ac:dyDescent="0.2">
      <c r="A10" s="146"/>
      <c r="B10" s="146"/>
      <c r="C10" s="146"/>
      <c r="D10" s="146"/>
      <c r="E10" s="146"/>
      <c r="F10" s="146"/>
      <c r="G10" s="146"/>
      <c r="H10" s="146"/>
      <c r="I10" s="146"/>
      <c r="J10" s="146"/>
    </row>
    <row r="11" spans="1:10" ht="30" customHeight="1" x14ac:dyDescent="0.2">
      <c r="A11" s="231" t="s">
        <v>51</v>
      </c>
      <c r="B11" s="231"/>
      <c r="C11" s="231"/>
      <c r="D11" s="231"/>
      <c r="E11" s="231"/>
      <c r="F11" s="231"/>
      <c r="G11" s="231"/>
      <c r="H11" s="231"/>
      <c r="I11" s="231"/>
      <c r="J11" s="231"/>
    </row>
    <row r="12" spans="1:10" ht="14.25" x14ac:dyDescent="0.2">
      <c r="A12" s="146"/>
      <c r="B12" s="146"/>
      <c r="C12" s="146"/>
      <c r="D12" s="146"/>
      <c r="E12" s="146"/>
      <c r="F12" s="146"/>
      <c r="G12" s="146"/>
      <c r="H12" s="146"/>
      <c r="I12" s="146"/>
      <c r="J12" s="146"/>
    </row>
    <row r="13" spans="1:10" ht="14.25" x14ac:dyDescent="0.2">
      <c r="A13" s="145" t="s">
        <v>31</v>
      </c>
      <c r="B13" s="146"/>
      <c r="C13" s="146"/>
      <c r="D13" s="146"/>
      <c r="E13" s="146"/>
      <c r="F13" s="146"/>
      <c r="G13" s="146"/>
      <c r="H13" s="146"/>
      <c r="I13" s="146"/>
      <c r="J13" s="146"/>
    </row>
    <row r="14" spans="1:10" ht="14.25" x14ac:dyDescent="0.2">
      <c r="A14" s="145"/>
      <c r="B14" s="146"/>
      <c r="C14" s="146"/>
      <c r="D14" s="146"/>
      <c r="E14" s="146"/>
      <c r="F14" s="146"/>
      <c r="G14" s="146"/>
      <c r="H14" s="146"/>
      <c r="I14" s="146"/>
      <c r="J14" s="146"/>
    </row>
    <row r="15" spans="1:10" ht="15" x14ac:dyDescent="0.25">
      <c r="A15" s="144" t="s">
        <v>30</v>
      </c>
      <c r="B15" s="145"/>
      <c r="C15" s="145"/>
      <c r="D15" s="145"/>
      <c r="E15" s="145"/>
      <c r="F15" s="145"/>
      <c r="G15" s="145"/>
      <c r="H15" s="145"/>
      <c r="I15" s="145"/>
      <c r="J15" s="145"/>
    </row>
    <row r="16" spans="1:10" ht="5.25" customHeight="1" x14ac:dyDescent="0.2">
      <c r="A16" s="145"/>
      <c r="B16" s="145"/>
      <c r="C16" s="145"/>
      <c r="D16" s="145"/>
      <c r="E16" s="145"/>
      <c r="F16" s="145"/>
      <c r="G16" s="145"/>
      <c r="H16" s="145"/>
      <c r="I16" s="145"/>
      <c r="J16" s="145"/>
    </row>
    <row r="17" spans="1:10" ht="59.25" customHeight="1" x14ac:dyDescent="0.2">
      <c r="A17" s="227" t="s">
        <v>93</v>
      </c>
      <c r="B17" s="227"/>
      <c r="C17" s="227"/>
      <c r="D17" s="227"/>
      <c r="E17" s="227"/>
      <c r="F17" s="227"/>
      <c r="G17" s="227"/>
      <c r="H17" s="227"/>
      <c r="I17" s="227"/>
      <c r="J17" s="227"/>
    </row>
    <row r="18" spans="1:10" ht="1.5" customHeight="1" x14ac:dyDescent="0.2">
      <c r="A18" s="145"/>
      <c r="B18" s="145"/>
      <c r="C18" s="145"/>
      <c r="D18" s="145"/>
      <c r="E18" s="145"/>
      <c r="F18" s="145"/>
      <c r="G18" s="145"/>
      <c r="H18" s="145"/>
      <c r="I18" s="145"/>
      <c r="J18" s="145"/>
    </row>
    <row r="19" spans="1:10" s="31" customFormat="1" ht="14.25" hidden="1" x14ac:dyDescent="0.2">
      <c r="A19" s="147"/>
      <c r="B19" s="147"/>
      <c r="C19" s="147"/>
      <c r="D19" s="147"/>
      <c r="E19" s="147"/>
      <c r="F19" s="147"/>
      <c r="G19" s="147"/>
      <c r="H19" s="147"/>
      <c r="I19" s="147"/>
      <c r="J19" s="147"/>
    </row>
    <row r="20" spans="1:10" ht="15" x14ac:dyDescent="0.25">
      <c r="A20" s="144" t="s">
        <v>94</v>
      </c>
      <c r="B20" s="145"/>
      <c r="C20" s="145"/>
      <c r="D20" s="145"/>
      <c r="E20" s="145"/>
      <c r="F20" s="145"/>
      <c r="G20" s="145"/>
      <c r="H20" s="145"/>
      <c r="I20" s="145"/>
      <c r="J20" s="145"/>
    </row>
    <row r="21" spans="1:10" ht="5.25" customHeight="1" x14ac:dyDescent="0.2">
      <c r="A21" s="145"/>
      <c r="B21" s="145"/>
      <c r="C21" s="145"/>
      <c r="D21" s="145"/>
      <c r="E21" s="145"/>
      <c r="F21" s="145"/>
      <c r="G21" s="145"/>
      <c r="H21" s="145"/>
      <c r="I21" s="145"/>
      <c r="J21" s="145"/>
    </row>
    <row r="22" spans="1:10" s="31" customFormat="1" ht="29.25" customHeight="1" x14ac:dyDescent="0.2">
      <c r="A22" s="226" t="s">
        <v>95</v>
      </c>
      <c r="B22" s="226"/>
      <c r="C22" s="226"/>
      <c r="D22" s="226"/>
      <c r="E22" s="226"/>
      <c r="F22" s="226"/>
      <c r="G22" s="226"/>
      <c r="H22" s="226"/>
      <c r="I22" s="226"/>
      <c r="J22" s="226"/>
    </row>
    <row r="23" spans="1:10" s="31" customFormat="1" ht="4.5" customHeight="1" x14ac:dyDescent="0.2">
      <c r="A23" s="145"/>
      <c r="B23" s="145"/>
      <c r="C23" s="145"/>
      <c r="D23" s="145"/>
      <c r="E23" s="145"/>
      <c r="F23" s="145"/>
      <c r="G23" s="145"/>
      <c r="H23" s="145"/>
      <c r="I23" s="145"/>
      <c r="J23" s="145"/>
    </row>
    <row r="24" spans="1:10" s="31" customFormat="1" ht="8.25" hidden="1" customHeight="1" x14ac:dyDescent="0.2">
      <c r="A24" s="226"/>
      <c r="B24" s="226"/>
      <c r="C24" s="226"/>
      <c r="D24" s="226"/>
      <c r="E24" s="226"/>
      <c r="F24" s="226"/>
      <c r="G24" s="226"/>
      <c r="H24" s="226"/>
      <c r="I24" s="226"/>
      <c r="J24" s="226"/>
    </row>
    <row r="25" spans="1:10" s="31" customFormat="1" ht="5.25" hidden="1" customHeight="1" x14ac:dyDescent="0.2">
      <c r="A25" s="145"/>
      <c r="B25" s="145"/>
      <c r="C25" s="145"/>
      <c r="D25" s="145"/>
      <c r="E25" s="145"/>
      <c r="F25" s="145"/>
      <c r="G25" s="145"/>
      <c r="H25" s="145"/>
      <c r="I25" s="145"/>
      <c r="J25" s="145"/>
    </row>
    <row r="26" spans="1:10" s="31" customFormat="1" ht="31.5" customHeight="1" x14ac:dyDescent="0.2">
      <c r="A26" s="227" t="s">
        <v>60</v>
      </c>
      <c r="B26" s="227"/>
      <c r="C26" s="227"/>
      <c r="D26" s="227"/>
      <c r="E26" s="227"/>
      <c r="F26" s="227"/>
      <c r="G26" s="227"/>
      <c r="H26" s="227"/>
      <c r="I26" s="227"/>
      <c r="J26" s="227"/>
    </row>
    <row r="27" spans="1:10" ht="5.25" customHeight="1" x14ac:dyDescent="0.2">
      <c r="A27" s="145"/>
      <c r="B27" s="145"/>
      <c r="C27" s="145"/>
      <c r="D27" s="145"/>
      <c r="E27" s="145"/>
      <c r="F27" s="145"/>
      <c r="G27" s="145"/>
      <c r="H27" s="145"/>
      <c r="I27" s="145"/>
      <c r="J27" s="145"/>
    </row>
    <row r="28" spans="1:10" s="31" customFormat="1" ht="29.25" customHeight="1" x14ac:dyDescent="0.2">
      <c r="A28" s="225" t="s">
        <v>96</v>
      </c>
      <c r="B28" s="225"/>
      <c r="C28" s="225"/>
      <c r="D28" s="225"/>
      <c r="E28" s="225"/>
      <c r="F28" s="225"/>
      <c r="G28" s="225"/>
      <c r="H28" s="225"/>
      <c r="I28" s="225"/>
      <c r="J28" s="225"/>
    </row>
    <row r="29" spans="1:10" ht="270.75" customHeight="1" x14ac:dyDescent="0.2">
      <c r="A29" s="228" t="s">
        <v>97</v>
      </c>
      <c r="B29" s="228"/>
      <c r="C29" s="228"/>
      <c r="D29" s="228"/>
      <c r="E29" s="228"/>
      <c r="F29" s="228"/>
      <c r="G29" s="228"/>
      <c r="H29" s="228"/>
      <c r="I29" s="228"/>
      <c r="J29" s="228"/>
    </row>
    <row r="30" spans="1:10" ht="15" x14ac:dyDescent="0.25">
      <c r="A30" s="144" t="s">
        <v>98</v>
      </c>
      <c r="B30" s="141"/>
      <c r="C30" s="141"/>
      <c r="D30" s="141"/>
      <c r="E30" s="141"/>
      <c r="F30" s="141"/>
      <c r="G30" s="141"/>
      <c r="H30" s="141"/>
      <c r="I30" s="141"/>
      <c r="J30" s="141"/>
    </row>
    <row r="31" spans="1:10" ht="29.25" customHeight="1" x14ac:dyDescent="0.2">
      <c r="A31" s="225" t="s">
        <v>99</v>
      </c>
      <c r="B31" s="229"/>
      <c r="C31" s="229"/>
      <c r="D31" s="229"/>
      <c r="E31" s="229"/>
      <c r="F31" s="229"/>
      <c r="G31" s="229"/>
      <c r="H31" s="229"/>
      <c r="I31" s="229"/>
      <c r="J31" s="229"/>
    </row>
    <row r="32" spans="1:10" ht="27" customHeight="1" x14ac:dyDescent="0.2">
      <c r="A32" s="225"/>
      <c r="B32" s="225"/>
      <c r="C32" s="225"/>
      <c r="D32" s="225"/>
      <c r="E32" s="225"/>
      <c r="F32" s="225"/>
      <c r="G32" s="225"/>
      <c r="H32" s="225"/>
      <c r="I32" s="225"/>
      <c r="J32" s="225"/>
    </row>
    <row r="33" spans="1:10" x14ac:dyDescent="0.2">
      <c r="A33" s="148"/>
      <c r="B33" s="141"/>
      <c r="C33" s="141"/>
      <c r="D33" s="141"/>
      <c r="E33" s="141"/>
      <c r="F33" s="141"/>
      <c r="G33" s="141"/>
      <c r="H33" s="141"/>
      <c r="I33" s="141"/>
      <c r="J33" s="141"/>
    </row>
    <row r="34" spans="1:10" x14ac:dyDescent="0.2">
      <c r="A34" s="141"/>
      <c r="B34" s="141"/>
      <c r="C34" s="141"/>
      <c r="D34" s="141"/>
      <c r="E34" s="141"/>
      <c r="F34" s="141"/>
      <c r="G34" s="141"/>
      <c r="H34" s="141"/>
      <c r="I34" s="141"/>
      <c r="J34" s="141"/>
    </row>
    <row r="35" spans="1:10" x14ac:dyDescent="0.2">
      <c r="A35" s="141"/>
      <c r="B35" s="141"/>
      <c r="C35" s="141"/>
      <c r="D35" s="141"/>
      <c r="E35" s="141"/>
      <c r="F35" s="141"/>
      <c r="G35" s="141"/>
      <c r="H35" s="141"/>
      <c r="I35" s="141"/>
      <c r="J35" s="141"/>
    </row>
    <row r="36" spans="1:10" x14ac:dyDescent="0.2">
      <c r="A36" s="141"/>
      <c r="B36" s="141"/>
      <c r="C36" s="141"/>
      <c r="D36" s="141"/>
      <c r="E36" s="141"/>
      <c r="F36" s="141"/>
      <c r="G36" s="141"/>
      <c r="H36" s="141"/>
      <c r="I36" s="141"/>
      <c r="J36" s="141"/>
    </row>
    <row r="37" spans="1:10" x14ac:dyDescent="0.2">
      <c r="A37" s="141"/>
      <c r="B37" s="141"/>
      <c r="C37" s="141"/>
      <c r="D37" s="141"/>
      <c r="E37" s="141"/>
      <c r="F37" s="141"/>
      <c r="G37" s="141"/>
      <c r="H37" s="141"/>
      <c r="I37" s="141"/>
      <c r="J37" s="141"/>
    </row>
    <row r="38" spans="1:10" x14ac:dyDescent="0.2">
      <c r="A38" s="141"/>
      <c r="B38" s="141"/>
      <c r="C38" s="141"/>
      <c r="D38" s="141"/>
      <c r="E38" s="141"/>
      <c r="F38" s="141"/>
      <c r="G38" s="141"/>
      <c r="H38" s="141"/>
      <c r="I38" s="141"/>
      <c r="J38" s="141"/>
    </row>
    <row r="39" spans="1:10" x14ac:dyDescent="0.2">
      <c r="A39" s="141"/>
      <c r="B39" s="141"/>
      <c r="C39" s="141"/>
      <c r="D39" s="141"/>
      <c r="E39" s="141"/>
      <c r="F39" s="141"/>
      <c r="G39" s="141"/>
      <c r="H39" s="141"/>
      <c r="I39" s="141"/>
      <c r="J39" s="141"/>
    </row>
    <row r="40" spans="1:10" x14ac:dyDescent="0.2">
      <c r="A40" s="141"/>
      <c r="B40" s="141"/>
      <c r="C40" s="141"/>
      <c r="D40" s="141"/>
      <c r="E40" s="141"/>
      <c r="F40" s="141"/>
      <c r="G40" s="141"/>
      <c r="H40" s="141"/>
      <c r="I40" s="141"/>
      <c r="J40" s="141"/>
    </row>
    <row r="41" spans="1:10" x14ac:dyDescent="0.2">
      <c r="A41" s="141"/>
      <c r="B41" s="141"/>
      <c r="C41" s="141"/>
      <c r="D41" s="141"/>
      <c r="E41" s="141"/>
      <c r="F41" s="141"/>
      <c r="G41" s="141"/>
      <c r="H41" s="141"/>
      <c r="I41" s="141"/>
      <c r="J41" s="141"/>
    </row>
  </sheetData>
  <sheetProtection algorithmName="SHA-512" hashValue="HwVWsKEOzomfmbh2QyBpXak9Naa9UlrA4sxEh3reuFnO4QwKpKdtNQHUzoGrMSuvZ4vXh3/gczDmUc5/+/SZ3g==" saltValue="XAG2q+t/DgPuAs6Uhg0Q0A==" spinCount="100000" sheet="1" selectLockedCells="1"/>
  <customSheetViews>
    <customSheetView guid="{5B3AAFA8-9E3B-4A7E-97E6-3CA989CDDC69}" showPageBreaks="1" view="pageLayout" topLeftCell="A16">
      <selection activeCell="A34" sqref="A34:J34"/>
      <pageMargins left="0.7" right="0.7" top="1.9895833333333333" bottom="0.78740157499999996" header="0.3" footer="0.3"/>
      <pageSetup paperSize="9" scale="78" orientation="portrait" r:id="rId1"/>
      <headerFooter>
        <oddHeader>&amp;R&amp;G</oddHeader>
        <oddFooter>&amp;L&amp;D&amp;R&amp;P von &amp;N</oddFooter>
      </headerFooter>
    </customSheetView>
  </customSheetViews>
  <mergeCells count="12">
    <mergeCell ref="A1:H1"/>
    <mergeCell ref="A7:J7"/>
    <mergeCell ref="A17:J17"/>
    <mergeCell ref="A9:J9"/>
    <mergeCell ref="A11:J11"/>
    <mergeCell ref="A32:J32"/>
    <mergeCell ref="A28:J28"/>
    <mergeCell ref="A22:J22"/>
    <mergeCell ref="A24:J24"/>
    <mergeCell ref="A26:J26"/>
    <mergeCell ref="A29:J29"/>
    <mergeCell ref="A31:J31"/>
  </mergeCells>
  <pageMargins left="0.7" right="0.7" top="0.99821428571428572" bottom="0.78740157499999996" header="0.3" footer="0.3"/>
  <pageSetup paperSize="9" scale="78" orientation="portrait" r:id="rId2"/>
  <headerFooter>
    <oddHeader>&amp;L&amp;G&amp;R&amp;G</oddHeader>
    <oddFooter>&amp;L&amp;D&amp;R&amp;P von &amp;N</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AC27"/>
  <sheetViews>
    <sheetView view="pageLayout" zoomScale="70" zoomScaleNormal="100" zoomScalePageLayoutView="70" workbookViewId="0">
      <selection activeCell="J32" sqref="J32"/>
    </sheetView>
  </sheetViews>
  <sheetFormatPr baseColWidth="10" defaultRowHeight="12.75" x14ac:dyDescent="0.2"/>
  <cols>
    <col min="1" max="1" width="4.5703125" style="30" customWidth="1"/>
    <col min="2" max="2" width="32.85546875" style="30" customWidth="1"/>
    <col min="3" max="3" width="19" style="30" customWidth="1"/>
    <col min="4" max="5" width="23.42578125" style="30" customWidth="1"/>
    <col min="6" max="6" width="20.140625" style="30" customWidth="1"/>
    <col min="7" max="7" width="18" style="30" customWidth="1"/>
    <col min="8" max="8" width="16.7109375" style="30" customWidth="1"/>
    <col min="9" max="9" width="20.7109375" style="30" customWidth="1"/>
    <col min="10" max="10" width="16.7109375" style="30" customWidth="1"/>
    <col min="11" max="11" width="20.7109375" style="30" customWidth="1"/>
    <col min="12" max="12" width="21.85546875" style="30" customWidth="1"/>
    <col min="13" max="13" width="18.5703125" style="30" customWidth="1"/>
    <col min="14" max="14" width="20.85546875" style="30" customWidth="1"/>
    <col min="15" max="15" width="21" style="30" customWidth="1"/>
    <col min="16" max="16" width="18" style="30" customWidth="1"/>
    <col min="17" max="16384" width="11.42578125" style="30"/>
  </cols>
  <sheetData>
    <row r="1" spans="1:29" s="24" customFormat="1" ht="42.75" customHeight="1" x14ac:dyDescent="0.25">
      <c r="A1" s="232" t="s">
        <v>54</v>
      </c>
      <c r="B1" s="232"/>
      <c r="C1" s="232"/>
      <c r="D1" s="232"/>
      <c r="E1" s="232"/>
      <c r="F1" s="232"/>
      <c r="G1" s="232"/>
      <c r="H1" s="232"/>
      <c r="I1" s="232"/>
      <c r="J1" s="232"/>
      <c r="K1" s="232"/>
      <c r="L1" s="232"/>
      <c r="M1" s="166"/>
      <c r="N1" s="193"/>
      <c r="O1" s="172"/>
      <c r="P1" s="103"/>
      <c r="Q1" s="103"/>
      <c r="R1" s="103"/>
      <c r="S1" s="103"/>
      <c r="T1" s="103"/>
      <c r="U1" s="103"/>
      <c r="V1" s="103"/>
      <c r="W1" s="103"/>
      <c r="X1" s="103"/>
      <c r="Y1" s="103"/>
      <c r="Z1" s="103"/>
      <c r="AA1" s="103"/>
      <c r="AB1" s="103"/>
      <c r="AC1" s="103"/>
    </row>
    <row r="2" spans="1:29" s="24" customFormat="1" ht="18" x14ac:dyDescent="0.25">
      <c r="A2" s="44"/>
      <c r="B2" s="44"/>
      <c r="C2" s="44"/>
      <c r="D2" s="44"/>
      <c r="E2" s="166"/>
      <c r="F2" s="44"/>
      <c r="G2" s="44"/>
      <c r="H2" s="163"/>
      <c r="I2" s="196"/>
      <c r="J2" s="196"/>
      <c r="K2" s="44"/>
      <c r="L2" s="44"/>
      <c r="M2" s="166"/>
      <c r="N2" s="193"/>
      <c r="O2" s="172"/>
      <c r="P2" s="103"/>
      <c r="Q2" s="103"/>
      <c r="R2" s="103"/>
      <c r="S2" s="103"/>
      <c r="T2" s="103"/>
      <c r="U2" s="103"/>
      <c r="V2" s="103"/>
      <c r="W2" s="103"/>
      <c r="X2" s="103"/>
      <c r="Y2" s="103"/>
      <c r="Z2" s="103"/>
      <c r="AA2" s="103"/>
      <c r="AB2" s="103"/>
      <c r="AC2" s="103"/>
    </row>
    <row r="3" spans="1:29" s="104" customFormat="1" ht="18" x14ac:dyDescent="0.25">
      <c r="A3" s="45" t="s">
        <v>29</v>
      </c>
      <c r="C3" s="233">
        <f>'SIA Phasen 32 bis 53'!C3:W3</f>
        <v>0</v>
      </c>
      <c r="D3" s="233"/>
      <c r="E3" s="233"/>
      <c r="F3" s="233"/>
      <c r="G3" s="233"/>
      <c r="H3" s="233"/>
      <c r="I3" s="233"/>
      <c r="J3" s="233"/>
      <c r="K3" s="233"/>
      <c r="L3" s="233"/>
      <c r="M3" s="167"/>
      <c r="N3" s="194"/>
      <c r="O3" s="173"/>
    </row>
    <row r="4" spans="1:29" s="104" customFormat="1" ht="18" x14ac:dyDescent="0.25"/>
    <row r="5" spans="1:29" s="104" customFormat="1" ht="18" x14ac:dyDescent="0.25">
      <c r="A5" s="45" t="s">
        <v>38</v>
      </c>
    </row>
    <row r="6" spans="1:29" s="104" customFormat="1" ht="18" x14ac:dyDescent="0.25">
      <c r="A6" s="45"/>
    </row>
    <row r="7" spans="1:29" s="105" customFormat="1" ht="28.5" customHeight="1" x14ac:dyDescent="0.2">
      <c r="C7" s="106" t="s">
        <v>41</v>
      </c>
      <c r="D7" s="107" t="s">
        <v>45</v>
      </c>
      <c r="E7" s="108" t="s">
        <v>48</v>
      </c>
      <c r="F7" s="106" t="s">
        <v>55</v>
      </c>
      <c r="G7" s="106" t="s">
        <v>44</v>
      </c>
      <c r="H7" s="106" t="s">
        <v>80</v>
      </c>
      <c r="I7" s="106" t="s">
        <v>81</v>
      </c>
      <c r="J7" s="106" t="s">
        <v>82</v>
      </c>
      <c r="K7" s="216" t="s">
        <v>56</v>
      </c>
      <c r="L7" s="106" t="s">
        <v>46</v>
      </c>
      <c r="M7" s="106" t="s">
        <v>49</v>
      </c>
      <c r="N7" s="106" t="s">
        <v>53</v>
      </c>
      <c r="O7" s="106" t="s">
        <v>83</v>
      </c>
      <c r="P7" s="109" t="s">
        <v>40</v>
      </c>
    </row>
    <row r="8" spans="1:29" s="113" customFormat="1" ht="23.25" customHeight="1" x14ac:dyDescent="0.2">
      <c r="A8" s="110">
        <v>32</v>
      </c>
      <c r="B8" s="111" t="s">
        <v>33</v>
      </c>
      <c r="C8" s="187">
        <f>'SIA Phasen 32 bis 53'!G28*0.230769230769</f>
        <v>0</v>
      </c>
      <c r="D8" s="188">
        <f>'SIA Phasen 32 bis 53'!I22</f>
        <v>0</v>
      </c>
      <c r="E8" s="189">
        <f>'SIA Phasen 32 bis 53'!K22</f>
        <v>0</v>
      </c>
      <c r="F8" s="187">
        <f>'SIA Phasen 32 bis 53'!M22</f>
        <v>0</v>
      </c>
      <c r="G8" s="187">
        <f>'SIA Phasen 32 bis 53'!O22</f>
        <v>0</v>
      </c>
      <c r="H8" s="187">
        <f>'SIA Phasen 32 bis 53'!Q22</f>
        <v>0</v>
      </c>
      <c r="I8" s="187">
        <f>'SIA Phasen 32 bis 53'!S28*0.322222222222222</f>
        <v>0</v>
      </c>
      <c r="J8" s="187">
        <f>'SIA Phasen 32 bis 53'!U28*0.208791208791</f>
        <v>0</v>
      </c>
      <c r="K8" s="189">
        <f>'SIA Phasen 32 bis 53'!W28*0.211111111111111</f>
        <v>0</v>
      </c>
      <c r="L8" s="112">
        <f>'SIA Phasen 32 bis 53'!Y28*0.211111111111111</f>
        <v>0</v>
      </c>
      <c r="M8" s="112">
        <f>'SIA Phasen 32 bis 53'!AA28*0.211111111111111</f>
        <v>0</v>
      </c>
      <c r="N8" s="112">
        <f>'SIA Phasen 32 bis 53'!AC28*0.211111111111111</f>
        <v>0</v>
      </c>
      <c r="O8" s="112">
        <f>'SIA Phasen 32 bis 53'!AE28*0.211111111111111</f>
        <v>0</v>
      </c>
      <c r="P8" s="156">
        <f>SUM(C8:O8)</f>
        <v>0</v>
      </c>
    </row>
    <row r="9" spans="1:29" s="198" customFormat="1" ht="23.25" customHeight="1" x14ac:dyDescent="0.2">
      <c r="A9" s="209">
        <v>33</v>
      </c>
      <c r="B9" s="210" t="s">
        <v>79</v>
      </c>
      <c r="C9" s="211">
        <f>'SIA Phasen 32 bis 53'!G28*0.027472527473</f>
        <v>0</v>
      </c>
      <c r="D9" s="212">
        <f>'SIA Phasen 32 bis 53'!I23</f>
        <v>0</v>
      </c>
      <c r="E9" s="213">
        <f>'SIA Phasen 32 bis 53'!K23</f>
        <v>0</v>
      </c>
      <c r="F9" s="211">
        <f>'SIA Phasen 32 bis 53'!M23</f>
        <v>0</v>
      </c>
      <c r="G9" s="211">
        <f>'SIA Phasen 32 bis 53'!O23</f>
        <v>0</v>
      </c>
      <c r="H9" s="211">
        <f>'SIA Phasen 32 bis 53'!Q23</f>
        <v>0</v>
      </c>
      <c r="I9" s="211">
        <f>'SIA Phasen 32 bis 53'!S28*0.0111111111111111</f>
        <v>0</v>
      </c>
      <c r="J9" s="211">
        <f>'SIA Phasen 32 bis 53'!U28*0.010989010989</f>
        <v>0</v>
      </c>
      <c r="K9" s="213">
        <f>'SIA Phasen 32 bis 53'!W28*0.0111111111111111</f>
        <v>0</v>
      </c>
      <c r="L9" s="214">
        <f>'SIA Phasen 32 bis 53'!Y28*0.0111111111111111</f>
        <v>0</v>
      </c>
      <c r="M9" s="214">
        <f>'SIA Phasen 32 bis 53'!AA28*0.0111111111111111</f>
        <v>0</v>
      </c>
      <c r="N9" s="214">
        <f>'SIA Phasen 32 bis 53'!AC28*0.0111111111111111</f>
        <v>0</v>
      </c>
      <c r="O9" s="214">
        <f>'SIA Phasen 32 bis 53'!AE28*0.0111111111111111</f>
        <v>0</v>
      </c>
      <c r="P9" s="158">
        <f>SUM(C9:O9)</f>
        <v>0</v>
      </c>
    </row>
    <row r="10" spans="1:29" s="113" customFormat="1" ht="23.25" customHeight="1" x14ac:dyDescent="0.2">
      <c r="A10" s="80">
        <v>41</v>
      </c>
      <c r="B10" s="114" t="s">
        <v>14</v>
      </c>
      <c r="C10" s="164">
        <f>'SIA Phasen 32 bis 53'!G28*0.197802197802</f>
        <v>0</v>
      </c>
      <c r="D10" s="190">
        <f>'SIA Phasen 32 bis 53'!I24</f>
        <v>0</v>
      </c>
      <c r="E10" s="191">
        <f>'SIA Phasen 32 bis 53'!K24</f>
        <v>0</v>
      </c>
      <c r="F10" s="164">
        <f>'SIA Phasen 32 bis 53'!M24</f>
        <v>0</v>
      </c>
      <c r="G10" s="164">
        <f>'SIA Phasen 32 bis 53'!O24</f>
        <v>0</v>
      </c>
      <c r="H10" s="164">
        <f>'SIA Phasen 32 bis 53'!Q24</f>
        <v>0</v>
      </c>
      <c r="I10" s="164">
        <f>'SIA Phasen 32 bis 53'!S28*0.166666666666666</f>
        <v>0</v>
      </c>
      <c r="J10" s="164">
        <f>'SIA Phasen 32 bis 53'!U28*0.285714285714</f>
        <v>0</v>
      </c>
      <c r="K10" s="191">
        <f>'SIA Phasen 32 bis 53'!W28*0.255555555555555</f>
        <v>0</v>
      </c>
      <c r="L10" s="164">
        <f>'SIA Phasen 32 bis 53'!Y28*0.255555555555555</f>
        <v>0</v>
      </c>
      <c r="M10" s="164">
        <f>'SIA Phasen 32 bis 53'!AA28*0.255555555555555</f>
        <v>0</v>
      </c>
      <c r="N10" s="164">
        <f>'SIA Phasen 32 bis 53'!AC28*0.255555555555555</f>
        <v>0</v>
      </c>
      <c r="O10" s="115">
        <f>'SIA Phasen 32 bis 53'!AE28*0.255555555555555</f>
        <v>0</v>
      </c>
      <c r="P10" s="157">
        <f>ROUND((SUM(C10:O10))/5,2)*5</f>
        <v>0</v>
      </c>
    </row>
    <row r="11" spans="1:29" s="113" customFormat="1" ht="23.25" customHeight="1" x14ac:dyDescent="0.2">
      <c r="A11" s="80">
        <v>51</v>
      </c>
      <c r="B11" s="114" t="s">
        <v>16</v>
      </c>
      <c r="C11" s="164">
        <f>'SIA Phasen 32 bis 53'!G28*0.175824175824</f>
        <v>0</v>
      </c>
      <c r="D11" s="190">
        <f>'SIA Phasen 32 bis 53'!I25</f>
        <v>0</v>
      </c>
      <c r="E11" s="191">
        <f>'SIA Phasen 32 bis 53'!K25</f>
        <v>0</v>
      </c>
      <c r="F11" s="164">
        <f>'SIA Phasen 32 bis 53'!M25</f>
        <v>0</v>
      </c>
      <c r="G11" s="164">
        <f>'SIA Phasen 32 bis 53'!O25</f>
        <v>0</v>
      </c>
      <c r="H11" s="164">
        <f>'SIA Phasen 32 bis 53'!Q25</f>
        <v>0</v>
      </c>
      <c r="I11" s="164">
        <f>'SIA Phasen 32 bis 53'!S28*0.277777777777777</f>
        <v>0</v>
      </c>
      <c r="J11" s="164">
        <f>'SIA Phasen 32 bis 53'!U28*0.21978021978</f>
        <v>0</v>
      </c>
      <c r="K11" s="191">
        <f>'SIA Phasen 32 bis 53'!W28*0.255555555555555</f>
        <v>0</v>
      </c>
      <c r="L11" s="164">
        <f>'SIA Phasen 32 bis 53'!Y28*0.255555555555555</f>
        <v>0</v>
      </c>
      <c r="M11" s="164">
        <f>'SIA Phasen 32 bis 53'!AA28*0.255555555555555</f>
        <v>0</v>
      </c>
      <c r="N11" s="164">
        <f>'SIA Phasen 32 bis 53'!AC28*0.255555555555555</f>
        <v>0</v>
      </c>
      <c r="O11" s="115">
        <f>'SIA Phasen 32 bis 53'!AE28*0.255555555555555</f>
        <v>0</v>
      </c>
      <c r="P11" s="157">
        <f>SUM(C11:O11)</f>
        <v>0</v>
      </c>
    </row>
    <row r="12" spans="1:29" s="113" customFormat="1" ht="23.25" customHeight="1" x14ac:dyDescent="0.2">
      <c r="A12" s="80">
        <v>52</v>
      </c>
      <c r="B12" s="114" t="s">
        <v>17</v>
      </c>
      <c r="C12" s="164">
        <f>'SIA Phasen 32 bis 53'!G28*0.318681318681</f>
        <v>0</v>
      </c>
      <c r="D12" s="190">
        <f>'SIA Phasen 32 bis 53'!I26</f>
        <v>0</v>
      </c>
      <c r="E12" s="191">
        <f>'SIA Phasen 32 bis 53'!K26</f>
        <v>0</v>
      </c>
      <c r="F12" s="164">
        <f>'SIA Phasen 32 bis 53'!M26</f>
        <v>0</v>
      </c>
      <c r="G12" s="164">
        <f>'SIA Phasen 32 bis 53'!O26</f>
        <v>0</v>
      </c>
      <c r="H12" s="164">
        <f>'SIA Phasen 32 bis 53'!Q26</f>
        <v>0</v>
      </c>
      <c r="I12" s="164">
        <f>'SIA Phasen 32 bis 53'!S28*0.166666666666666</f>
        <v>0</v>
      </c>
      <c r="J12" s="164">
        <f>'SIA Phasen 32 bis 53'!U28*0.142857142857</f>
        <v>0</v>
      </c>
      <c r="K12" s="191">
        <f>'SIA Phasen 32 bis 53'!W28*0.155555555555555</f>
        <v>0</v>
      </c>
      <c r="L12" s="164">
        <f>'SIA Phasen 32 bis 53'!Y28*0.155555555555555</f>
        <v>0</v>
      </c>
      <c r="M12" s="164">
        <f>'SIA Phasen 32 bis 53'!AA28*0.155555555555555</f>
        <v>0</v>
      </c>
      <c r="N12" s="164">
        <f>'SIA Phasen 32 bis 53'!AC28*0.155555555555555</f>
        <v>0</v>
      </c>
      <c r="O12" s="115">
        <f>'SIA Phasen 32 bis 53'!AE28*0.155555555555555</f>
        <v>0</v>
      </c>
      <c r="P12" s="158">
        <f>SUM(C12:O12)</f>
        <v>0</v>
      </c>
    </row>
    <row r="13" spans="1:29" s="113" customFormat="1" ht="23.25" customHeight="1" x14ac:dyDescent="0.2">
      <c r="A13" s="84">
        <v>53</v>
      </c>
      <c r="B13" s="116" t="s">
        <v>18</v>
      </c>
      <c r="C13" s="165">
        <f>'SIA Phasen 32 bis 53'!G28*0.049450549451</f>
        <v>0</v>
      </c>
      <c r="D13" s="190">
        <f>'SIA Phasen 32 bis 53'!I27</f>
        <v>0</v>
      </c>
      <c r="E13" s="192">
        <f>'SIA Phasen 32 bis 53'!K27</f>
        <v>0</v>
      </c>
      <c r="F13" s="165">
        <f>'SIA Phasen 32 bis 53'!M27</f>
        <v>0</v>
      </c>
      <c r="G13" s="165">
        <f>'SIA Phasen 32 bis 53'!O27</f>
        <v>0</v>
      </c>
      <c r="H13" s="165">
        <f>'SIA Phasen 32 bis 53'!Q27</f>
        <v>0</v>
      </c>
      <c r="I13" s="215">
        <f>'SIA Phasen 32 bis 53'!S28*0.0555555555555555</f>
        <v>0</v>
      </c>
      <c r="J13" s="215">
        <f>'SIA Phasen 32 bis 53'!U28*0.131868131868</f>
        <v>0</v>
      </c>
      <c r="K13" s="191">
        <f>'SIA Phasen 32 bis 53'!W28*0.111111111111111</f>
        <v>0</v>
      </c>
      <c r="L13" s="165">
        <f>'SIA Phasen 32 bis 53'!Y28*0.111111111111111</f>
        <v>0</v>
      </c>
      <c r="M13" s="165">
        <f>'SIA Phasen 32 bis 53'!AA28*0.111111111111111</f>
        <v>0</v>
      </c>
      <c r="N13" s="195">
        <f>'SIA Phasen 32 bis 53'!AC28*0.111111111111111</f>
        <v>0</v>
      </c>
      <c r="O13" s="174">
        <f>'SIA Phasen 32 bis 53'!AE28*0.111111111111111</f>
        <v>0</v>
      </c>
      <c r="P13" s="159">
        <f>ROUND((SUM(C13:O13))/5,2)*5</f>
        <v>0</v>
      </c>
    </row>
    <row r="14" spans="1:29" s="123" customFormat="1" ht="23.25" customHeight="1" x14ac:dyDescent="0.2">
      <c r="A14" s="117" t="s">
        <v>57</v>
      </c>
      <c r="B14" s="118"/>
      <c r="C14" s="119">
        <f>ROUND((SUM($C$8:$C13))/5,2)*5</f>
        <v>0</v>
      </c>
      <c r="D14" s="120">
        <f>SUM($D$8:$D13)</f>
        <v>0</v>
      </c>
      <c r="E14" s="169">
        <f>SUM(E8:E13)</f>
        <v>0</v>
      </c>
      <c r="F14" s="122">
        <f>SUM($F$8:$F13)</f>
        <v>0</v>
      </c>
      <c r="G14" s="122">
        <f>SUM($G$8:$G13)</f>
        <v>0</v>
      </c>
      <c r="H14" s="122">
        <f>SUM(H8:H13)</f>
        <v>0</v>
      </c>
      <c r="I14" s="122">
        <f>SUM(I8:I13)</f>
        <v>0</v>
      </c>
      <c r="J14" s="122">
        <f>SUM(J8:J13)</f>
        <v>0</v>
      </c>
      <c r="K14" s="121">
        <f>ROUND((SUM($K$8:$K13))/5,2)*5</f>
        <v>0</v>
      </c>
      <c r="L14" s="122">
        <f>ROUND((SUM($L$8:$L13))/5,2)*5</f>
        <v>0</v>
      </c>
      <c r="M14" s="122">
        <f>ROUND((SUM(M8:M13))/5,2)*5</f>
        <v>0</v>
      </c>
      <c r="N14" s="122">
        <f>SUM(N8:N13)</f>
        <v>0</v>
      </c>
      <c r="O14" s="122">
        <f>SUM(O8:O13)</f>
        <v>0</v>
      </c>
      <c r="P14" s="161">
        <f>SUM(P8:P13)</f>
        <v>0</v>
      </c>
    </row>
    <row r="15" spans="1:29" s="125" customFormat="1" x14ac:dyDescent="0.2">
      <c r="A15" s="124"/>
      <c r="B15" s="124"/>
      <c r="C15" s="36"/>
      <c r="D15" s="36"/>
      <c r="E15" s="36"/>
      <c r="F15" s="93"/>
      <c r="G15" s="93"/>
      <c r="H15" s="93"/>
      <c r="I15" s="93"/>
      <c r="J15" s="93"/>
      <c r="K15" s="93"/>
      <c r="L15" s="93"/>
      <c r="M15" s="93"/>
      <c r="N15" s="93"/>
      <c r="O15" s="93"/>
    </row>
    <row r="16" spans="1:29" s="125" customFormat="1" ht="13.5" thickBot="1" x14ac:dyDescent="0.25">
      <c r="A16" s="126" t="s">
        <v>57</v>
      </c>
      <c r="B16" s="126"/>
      <c r="C16" s="98"/>
      <c r="D16" s="98"/>
      <c r="E16" s="98"/>
      <c r="F16" s="127">
        <f>SUM($C$14:$O$14)</f>
        <v>0</v>
      </c>
      <c r="G16" s="93"/>
      <c r="H16" s="93"/>
      <c r="I16" s="93"/>
      <c r="J16" s="93"/>
      <c r="K16" s="46" t="s">
        <v>26</v>
      </c>
      <c r="L16" s="93"/>
      <c r="M16" s="93"/>
      <c r="N16" s="93"/>
      <c r="O16" s="93"/>
    </row>
    <row r="17" spans="1:16" s="125" customFormat="1" ht="13.5" thickTop="1" x14ac:dyDescent="0.2">
      <c r="A17" s="124"/>
      <c r="B17" s="124"/>
      <c r="C17" s="36"/>
      <c r="D17" s="36"/>
      <c r="E17" s="36"/>
      <c r="F17" s="93"/>
      <c r="G17" s="93"/>
      <c r="H17" s="93"/>
      <c r="I17" s="93"/>
      <c r="J17" s="93"/>
      <c r="K17" s="93"/>
      <c r="L17" s="93"/>
      <c r="M17" s="93"/>
      <c r="N17" s="93"/>
      <c r="O17" s="93"/>
    </row>
    <row r="18" spans="1:16" s="125" customFormat="1" x14ac:dyDescent="0.2">
      <c r="A18" s="124" t="s">
        <v>84</v>
      </c>
      <c r="B18" s="128"/>
      <c r="C18" s="129"/>
      <c r="D18" s="129"/>
      <c r="E18" s="129"/>
      <c r="F18" s="131">
        <f>'SIA Phasen 32 bis 53'!M32</f>
        <v>0</v>
      </c>
      <c r="G18" s="93"/>
      <c r="H18" s="93"/>
      <c r="I18" s="93"/>
      <c r="J18" s="93"/>
      <c r="K18" s="93"/>
      <c r="L18" s="93"/>
      <c r="M18" s="93"/>
      <c r="N18" s="93"/>
      <c r="O18" s="93"/>
    </row>
    <row r="19" spans="1:16" x14ac:dyDescent="0.2">
      <c r="F19" s="132"/>
    </row>
    <row r="20" spans="1:16" x14ac:dyDescent="0.2">
      <c r="A20" s="46" t="s">
        <v>58</v>
      </c>
      <c r="B20" s="46"/>
      <c r="C20" s="46"/>
      <c r="D20" s="46"/>
      <c r="E20" s="46"/>
      <c r="F20" s="131">
        <f>F16+F18</f>
        <v>0</v>
      </c>
      <c r="G20" s="37"/>
      <c r="H20" s="37"/>
      <c r="I20" s="37"/>
      <c r="J20" s="37"/>
      <c r="K20" s="46" t="s">
        <v>26</v>
      </c>
      <c r="L20" s="46"/>
      <c r="M20" s="46"/>
      <c r="N20" s="46"/>
      <c r="O20" s="46"/>
    </row>
    <row r="21" spans="1:16" x14ac:dyDescent="0.2">
      <c r="A21" s="46"/>
      <c r="B21" s="46"/>
      <c r="C21" s="46"/>
      <c r="D21" s="46"/>
      <c r="E21" s="46"/>
      <c r="F21" s="131"/>
      <c r="G21" s="37"/>
      <c r="H21" s="37"/>
      <c r="I21" s="37"/>
      <c r="J21" s="37"/>
      <c r="L21" s="46"/>
      <c r="M21" s="46"/>
      <c r="N21" s="46"/>
      <c r="O21" s="46"/>
    </row>
    <row r="22" spans="1:16" s="38" customFormat="1" x14ac:dyDescent="0.2">
      <c r="A22" s="133" t="s">
        <v>22</v>
      </c>
      <c r="B22" s="133"/>
      <c r="C22" s="133"/>
      <c r="D22" s="134">
        <v>7.6999999999999999E-2</v>
      </c>
      <c r="E22" s="134"/>
      <c r="F22" s="131">
        <f>ROUND((F20*D22)/5,2)*5</f>
        <v>0</v>
      </c>
      <c r="G22" s="135"/>
      <c r="H22" s="135"/>
      <c r="I22" s="135"/>
      <c r="J22" s="135"/>
      <c r="K22" s="46" t="s">
        <v>26</v>
      </c>
      <c r="L22" s="46"/>
      <c r="M22" s="46"/>
      <c r="N22" s="46"/>
      <c r="O22" s="46"/>
    </row>
    <row r="23" spans="1:16" x14ac:dyDescent="0.2">
      <c r="A23" s="133"/>
      <c r="B23" s="136"/>
      <c r="C23" s="136"/>
      <c r="D23" s="137"/>
      <c r="E23" s="137"/>
      <c r="F23" s="130"/>
      <c r="G23" s="138"/>
      <c r="H23" s="138"/>
      <c r="I23" s="138"/>
      <c r="J23" s="138"/>
      <c r="L23" s="139"/>
      <c r="M23" s="139"/>
      <c r="N23" s="139"/>
      <c r="O23" s="139"/>
    </row>
    <row r="24" spans="1:16" ht="13.5" thickBot="1" x14ac:dyDescent="0.25">
      <c r="A24" s="95" t="s">
        <v>59</v>
      </c>
      <c r="B24" s="95"/>
      <c r="C24" s="95"/>
      <c r="D24" s="95"/>
      <c r="E24" s="95"/>
      <c r="F24" s="127">
        <f>F20+F22</f>
        <v>0</v>
      </c>
      <c r="G24" s="37"/>
      <c r="H24" s="37"/>
      <c r="I24" s="37"/>
      <c r="J24" s="37"/>
      <c r="K24" s="46" t="s">
        <v>26</v>
      </c>
      <c r="L24" s="46"/>
      <c r="M24" s="46"/>
      <c r="N24" s="46"/>
      <c r="O24" s="46"/>
    </row>
    <row r="25" spans="1:16" ht="13.5" thickTop="1" x14ac:dyDescent="0.2">
      <c r="P25" s="140"/>
    </row>
    <row r="26" spans="1:16" x14ac:dyDescent="0.2">
      <c r="P26" s="140"/>
    </row>
    <row r="27" spans="1:16" x14ac:dyDescent="0.2">
      <c r="P27" s="140"/>
    </row>
  </sheetData>
  <sheetProtection algorithmName="SHA-512" hashValue="b0rk8SJ877DFvbxvI8q3JVvHQtwF3dIprBy1bZvn6dvpVXMGjORwkF7otcAh9TY4sr5oADHvZN6RXIfgAkBq2g==" saltValue="8Adljc/5Alh9UtEdbsuirA==" spinCount="100000" sheet="1" selectLockedCells="1"/>
  <customSheetViews>
    <customSheetView guid="{5B3AAFA8-9E3B-4A7E-97E6-3CA989CDDC69}" showPageBreaks="1" view="pageLayout" topLeftCell="A4">
      <selection activeCell="E3" sqref="E3"/>
      <pageMargins left="0.70866141732283472" right="1.1125" top="1.3385826771653544" bottom="0.78740157480314965" header="0.31496062992125984" footer="0.31496062992125984"/>
      <pageSetup paperSize="9" scale="60" orientation="landscape" r:id="rId1"/>
      <headerFooter>
        <oddFooter>&amp;L&amp;D&amp;R&amp;P von &amp;N</oddFooter>
      </headerFooter>
    </customSheetView>
  </customSheetViews>
  <mergeCells count="2">
    <mergeCell ref="A1:L1"/>
    <mergeCell ref="C3:L3"/>
  </mergeCells>
  <pageMargins left="0.25" right="0.25" top="0.75" bottom="0.75" header="0.3" footer="0.3"/>
  <pageSetup paperSize="8" scale="60" orientation="landscape" r:id="rId2"/>
  <headerFooter>
    <oddHeader>&amp;L&amp;G&amp;R&amp;G</oddHeader>
    <oddFooter>&amp;L&amp;D&amp;R&amp;P von &amp;N</oddFooter>
  </headerFooter>
  <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8" tint="0.79998168889431442"/>
    <pageSetUpPr fitToPage="1"/>
  </sheetPr>
  <dimension ref="A1:AE55"/>
  <sheetViews>
    <sheetView topLeftCell="A3" zoomScaleNormal="100" zoomScalePageLayoutView="90" workbookViewId="0">
      <selection activeCell="C3" sqref="C3:W3"/>
    </sheetView>
  </sheetViews>
  <sheetFormatPr baseColWidth="10" defaultRowHeight="12.75" x14ac:dyDescent="0.2"/>
  <cols>
    <col min="1" max="1" width="5" style="49" customWidth="1"/>
    <col min="2" max="2" width="15.7109375" style="49" customWidth="1"/>
    <col min="3" max="3" width="7.42578125" style="49" customWidth="1"/>
    <col min="4" max="4" width="5.7109375" style="49" customWidth="1"/>
    <col min="5" max="5" width="0.85546875" style="49" customWidth="1"/>
    <col min="6" max="6" width="6.85546875" style="49" customWidth="1"/>
    <col min="7" max="7" width="11.85546875" style="49" customWidth="1"/>
    <col min="8" max="8" width="7.85546875" style="49" customWidth="1"/>
    <col min="9" max="9" width="11.7109375" style="49" customWidth="1"/>
    <col min="10" max="10" width="10.85546875" style="49" customWidth="1"/>
    <col min="11" max="11" width="11.7109375" style="49" customWidth="1"/>
    <col min="12" max="12" width="8.7109375" style="49" customWidth="1"/>
    <col min="13" max="13" width="14.140625" style="49" customWidth="1"/>
    <col min="14" max="14" width="8.7109375" style="49" customWidth="1"/>
    <col min="15" max="15" width="12.28515625" style="49" customWidth="1"/>
    <col min="16" max="16" width="8.7109375" style="49" customWidth="1"/>
    <col min="17" max="21" width="11.7109375" style="49" customWidth="1"/>
    <col min="22" max="22" width="8.7109375" style="49" customWidth="1"/>
    <col min="23" max="23" width="12.42578125" style="49" customWidth="1"/>
    <col min="24" max="24" width="6.140625" style="49" customWidth="1"/>
    <col min="25" max="25" width="17.7109375" style="49" customWidth="1"/>
    <col min="26" max="16384" width="11.42578125" style="49"/>
  </cols>
  <sheetData>
    <row r="1" spans="1:31" s="24" customFormat="1" ht="42" customHeight="1" x14ac:dyDescent="0.25">
      <c r="A1" s="232" t="str">
        <f>ZMT!A4:E4</f>
        <v xml:space="preserve">Honorarberechnung Generalplaner
Gesamtsanierung Mannschaftskaserne 2, Wpl Emmen </v>
      </c>
      <c r="B1" s="232"/>
      <c r="C1" s="232"/>
      <c r="D1" s="232"/>
      <c r="E1" s="232"/>
      <c r="F1" s="232"/>
      <c r="G1" s="232"/>
      <c r="H1" s="232"/>
      <c r="I1" s="232"/>
      <c r="J1" s="232"/>
      <c r="K1" s="232"/>
      <c r="L1" s="232"/>
      <c r="M1" s="232"/>
      <c r="N1" s="232"/>
      <c r="O1" s="232"/>
      <c r="P1" s="232"/>
      <c r="Q1" s="232"/>
      <c r="R1" s="232"/>
      <c r="S1" s="232"/>
      <c r="T1" s="232"/>
      <c r="U1" s="232"/>
      <c r="V1" s="232"/>
      <c r="W1" s="232"/>
      <c r="X1" s="232"/>
      <c r="Y1" s="232"/>
    </row>
    <row r="2" spans="1:31" s="24" customFormat="1" ht="18" x14ac:dyDescent="0.25">
      <c r="A2" s="44"/>
      <c r="B2" s="44"/>
      <c r="C2" s="44"/>
      <c r="D2" s="44"/>
      <c r="E2" s="44"/>
      <c r="F2" s="44"/>
      <c r="G2" s="44"/>
      <c r="H2" s="44"/>
      <c r="I2" s="44"/>
      <c r="J2" s="166"/>
      <c r="K2" s="166"/>
      <c r="L2" s="44"/>
      <c r="M2" s="44"/>
      <c r="N2" s="44"/>
      <c r="O2" s="44"/>
      <c r="P2" s="44"/>
      <c r="Q2" s="44"/>
      <c r="R2" s="196"/>
      <c r="S2" s="196"/>
      <c r="T2" s="196"/>
      <c r="U2" s="196"/>
      <c r="V2" s="44"/>
      <c r="W2" s="44"/>
      <c r="X2" s="44"/>
      <c r="Y2" s="44"/>
    </row>
    <row r="3" spans="1:31" s="28" customFormat="1" ht="18.75" customHeight="1" x14ac:dyDescent="0.25">
      <c r="A3" s="45" t="s">
        <v>29</v>
      </c>
      <c r="B3" s="45"/>
      <c r="C3" s="292"/>
      <c r="D3" s="292"/>
      <c r="E3" s="292"/>
      <c r="F3" s="292"/>
      <c r="G3" s="292"/>
      <c r="H3" s="292"/>
      <c r="I3" s="292"/>
      <c r="J3" s="292"/>
      <c r="K3" s="292"/>
      <c r="L3" s="292"/>
      <c r="M3" s="292"/>
      <c r="N3" s="292"/>
      <c r="O3" s="292"/>
      <c r="P3" s="292"/>
      <c r="Q3" s="292"/>
      <c r="R3" s="292"/>
      <c r="S3" s="292"/>
      <c r="T3" s="292"/>
      <c r="U3" s="292"/>
      <c r="V3" s="292"/>
      <c r="W3" s="292"/>
    </row>
    <row r="4" spans="1:31" s="47" customFormat="1" x14ac:dyDescent="0.2">
      <c r="A4" s="46"/>
      <c r="B4" s="46"/>
      <c r="C4" s="46"/>
      <c r="D4" s="46"/>
      <c r="E4" s="46"/>
      <c r="F4" s="46"/>
      <c r="G4" s="46"/>
      <c r="H4" s="46"/>
      <c r="I4" s="46"/>
      <c r="J4" s="46"/>
      <c r="K4" s="46"/>
      <c r="L4" s="46"/>
      <c r="M4" s="46"/>
      <c r="N4" s="46"/>
      <c r="O4" s="46"/>
      <c r="P4" s="46"/>
      <c r="Q4" s="46"/>
      <c r="R4" s="46"/>
      <c r="S4" s="46"/>
      <c r="T4" s="46"/>
      <c r="U4" s="46"/>
      <c r="V4" s="46"/>
      <c r="W4" s="46"/>
    </row>
    <row r="5" spans="1:31" s="47" customFormat="1" ht="18" customHeight="1" x14ac:dyDescent="0.2">
      <c r="A5" s="27" t="s">
        <v>88</v>
      </c>
      <c r="B5" s="46"/>
      <c r="C5" s="46"/>
      <c r="D5" s="46"/>
      <c r="E5" s="46"/>
      <c r="F5" s="46"/>
      <c r="G5" s="46"/>
      <c r="H5" s="46"/>
      <c r="I5" s="46"/>
      <c r="J5" s="46"/>
      <c r="K5" s="46"/>
      <c r="L5" s="46"/>
      <c r="M5" s="46"/>
      <c r="N5" s="46"/>
      <c r="O5" s="46"/>
      <c r="P5" s="46"/>
      <c r="Q5" s="46"/>
      <c r="R5" s="46"/>
      <c r="S5" s="46"/>
      <c r="T5" s="46"/>
      <c r="U5" s="46"/>
      <c r="V5" s="46"/>
      <c r="W5" s="46"/>
    </row>
    <row r="6" spans="1:31" x14ac:dyDescent="0.2">
      <c r="A6" s="48"/>
    </row>
    <row r="7" spans="1:31" s="54" customFormat="1" ht="15" x14ac:dyDescent="0.2">
      <c r="A7" s="50"/>
      <c r="B7" s="51"/>
      <c r="C7" s="247"/>
      <c r="D7" s="247"/>
      <c r="E7" s="51"/>
      <c r="F7" s="245"/>
      <c r="G7" s="245"/>
      <c r="H7" s="52"/>
      <c r="I7" s="53"/>
      <c r="J7" s="53"/>
      <c r="K7" s="53"/>
    </row>
    <row r="8" spans="1:31" s="54" customFormat="1" ht="14.25" x14ac:dyDescent="0.2">
      <c r="A8" s="55"/>
      <c r="B8" s="51"/>
      <c r="C8" s="247"/>
      <c r="D8" s="247"/>
      <c r="E8" s="51"/>
      <c r="F8" s="246"/>
      <c r="G8" s="246"/>
      <c r="H8" s="53"/>
      <c r="I8" s="56"/>
      <c r="J8" s="56"/>
      <c r="K8" s="56"/>
    </row>
    <row r="9" spans="1:31" x14ac:dyDescent="0.2">
      <c r="A9" s="48"/>
    </row>
    <row r="10" spans="1:31" ht="30.75" customHeight="1" x14ac:dyDescent="0.2">
      <c r="A10" s="48"/>
      <c r="B10" s="48"/>
      <c r="C10" s="48"/>
      <c r="D10" s="48"/>
      <c r="E10" s="48"/>
      <c r="F10" s="253" t="s">
        <v>43</v>
      </c>
      <c r="G10" s="254"/>
      <c r="H10" s="253" t="s">
        <v>45</v>
      </c>
      <c r="I10" s="262"/>
      <c r="J10" s="253" t="s">
        <v>47</v>
      </c>
      <c r="K10" s="262"/>
      <c r="L10" s="253" t="s">
        <v>42</v>
      </c>
      <c r="M10" s="254"/>
      <c r="N10" s="259" t="s">
        <v>44</v>
      </c>
      <c r="O10" s="260"/>
      <c r="P10" s="261" t="s">
        <v>86</v>
      </c>
      <c r="Q10" s="261"/>
      <c r="R10" s="253" t="s">
        <v>87</v>
      </c>
      <c r="S10" s="254"/>
      <c r="T10" s="253" t="s">
        <v>82</v>
      </c>
      <c r="U10" s="254"/>
      <c r="V10" s="253" t="s">
        <v>52</v>
      </c>
      <c r="W10" s="254"/>
      <c r="X10" s="253" t="s">
        <v>50</v>
      </c>
      <c r="Y10" s="235"/>
      <c r="Z10" s="253" t="s">
        <v>49</v>
      </c>
      <c r="AA10" s="235"/>
      <c r="AB10" s="253" t="s">
        <v>53</v>
      </c>
      <c r="AC10" s="235"/>
      <c r="AD10" s="234" t="str">
        <f>Zusammenfassung!O7</f>
        <v>ggf. weitere Fachspezialisten</v>
      </c>
      <c r="AE10" s="235"/>
    </row>
    <row r="11" spans="1:31" s="54" customFormat="1" ht="15.95" customHeight="1" x14ac:dyDescent="0.2">
      <c r="A11" s="149" t="s">
        <v>23</v>
      </c>
      <c r="B11" s="57"/>
      <c r="C11" s="58"/>
      <c r="D11" s="59" t="s">
        <v>7</v>
      </c>
      <c r="E11" s="60"/>
      <c r="F11" s="255"/>
      <c r="G11" s="256"/>
      <c r="H11" s="243">
        <v>4803150</v>
      </c>
      <c r="I11" s="244"/>
      <c r="J11" s="275">
        <v>288000</v>
      </c>
      <c r="K11" s="276"/>
      <c r="L11" s="243">
        <v>540000</v>
      </c>
      <c r="M11" s="244"/>
      <c r="N11" s="243">
        <v>900000</v>
      </c>
      <c r="O11" s="244"/>
      <c r="P11" s="243">
        <v>526500</v>
      </c>
      <c r="Q11" s="244"/>
      <c r="R11" s="263"/>
      <c r="S11" s="264"/>
      <c r="T11" s="263"/>
      <c r="U11" s="264"/>
      <c r="V11" s="263"/>
      <c r="W11" s="264"/>
      <c r="X11" s="236"/>
      <c r="Y11" s="237"/>
      <c r="Z11" s="236"/>
      <c r="AA11" s="237"/>
      <c r="AB11" s="269"/>
      <c r="AC11" s="270"/>
      <c r="AD11" s="236"/>
      <c r="AE11" s="237"/>
    </row>
    <row r="12" spans="1:31" s="54" customFormat="1" ht="15.95" customHeight="1" x14ac:dyDescent="0.2">
      <c r="A12" s="57" t="s">
        <v>1</v>
      </c>
      <c r="B12" s="58"/>
      <c r="C12" s="58"/>
      <c r="D12" s="59" t="s">
        <v>20</v>
      </c>
      <c r="E12" s="60"/>
      <c r="F12" s="255"/>
      <c r="G12" s="256"/>
      <c r="H12" s="150">
        <v>6.2E-2</v>
      </c>
      <c r="I12" s="62"/>
      <c r="J12" s="168">
        <v>7.4999999999999997E-2</v>
      </c>
      <c r="K12" s="62"/>
      <c r="L12" s="61">
        <v>6.6000000000000003E-2</v>
      </c>
      <c r="M12" s="62"/>
      <c r="N12" s="63">
        <v>6.6000000000000003E-2</v>
      </c>
      <c r="O12" s="62"/>
      <c r="P12" s="64">
        <v>6.6000000000000003E-2</v>
      </c>
      <c r="Q12" s="65"/>
      <c r="R12" s="265"/>
      <c r="S12" s="266"/>
      <c r="T12" s="265"/>
      <c r="U12" s="266"/>
      <c r="V12" s="265"/>
      <c r="W12" s="266"/>
      <c r="X12" s="238"/>
      <c r="Y12" s="239"/>
      <c r="Z12" s="238"/>
      <c r="AA12" s="239"/>
      <c r="AB12" s="271"/>
      <c r="AC12" s="272"/>
      <c r="AD12" s="238"/>
      <c r="AE12" s="239"/>
    </row>
    <row r="13" spans="1:31" s="54" customFormat="1" ht="15.95" customHeight="1" x14ac:dyDescent="0.2">
      <c r="A13" s="248"/>
      <c r="B13" s="249"/>
      <c r="C13" s="58"/>
      <c r="D13" s="59" t="s">
        <v>21</v>
      </c>
      <c r="E13" s="60"/>
      <c r="F13" s="255"/>
      <c r="G13" s="256"/>
      <c r="H13" s="150">
        <v>10.58</v>
      </c>
      <c r="I13" s="62"/>
      <c r="J13" s="63">
        <v>7.23</v>
      </c>
      <c r="K13" s="62"/>
      <c r="L13" s="61">
        <v>11.28</v>
      </c>
      <c r="M13" s="62"/>
      <c r="N13" s="63">
        <v>11.28</v>
      </c>
      <c r="O13" s="62"/>
      <c r="P13" s="64">
        <v>11.28</v>
      </c>
      <c r="Q13" s="65"/>
      <c r="R13" s="265"/>
      <c r="S13" s="266"/>
      <c r="T13" s="265"/>
      <c r="U13" s="266"/>
      <c r="V13" s="265"/>
      <c r="W13" s="266"/>
      <c r="X13" s="238"/>
      <c r="Y13" s="239"/>
      <c r="Z13" s="238"/>
      <c r="AA13" s="239"/>
      <c r="AB13" s="271"/>
      <c r="AC13" s="272"/>
      <c r="AD13" s="238"/>
      <c r="AE13" s="239"/>
    </row>
    <row r="14" spans="1:31" s="54" customFormat="1" ht="15.95" customHeight="1" x14ac:dyDescent="0.2">
      <c r="A14" s="57" t="s">
        <v>2</v>
      </c>
      <c r="B14" s="58"/>
      <c r="C14" s="58"/>
      <c r="D14" s="59" t="s">
        <v>8</v>
      </c>
      <c r="E14" s="60"/>
      <c r="F14" s="255"/>
      <c r="G14" s="256"/>
      <c r="H14" s="66">
        <f>IF(H11&gt;0,H12+(H13/H11^(1/3)),0)</f>
        <v>0.1247061712936991</v>
      </c>
      <c r="I14" s="62"/>
      <c r="J14" s="66">
        <f>IF(J11&gt;0,J12+(J13/J11^(1/3)),0)</f>
        <v>0.18448151571813642</v>
      </c>
      <c r="K14" s="170"/>
      <c r="L14" s="66">
        <f>IF(L11&gt;0,L12+(L13/L11^(1/3)),0)</f>
        <v>0.2045195843488786</v>
      </c>
      <c r="M14" s="62"/>
      <c r="N14" s="66">
        <f>IF(N11&gt;0,N12+(N13/N11^(1/3)),0)</f>
        <v>0.18283194222386512</v>
      </c>
      <c r="O14" s="62"/>
      <c r="P14" s="66">
        <f>IF(P11&gt;0,P12+(P13/P11^(1/3)),0)</f>
        <v>0.20569353510420235</v>
      </c>
      <c r="Q14" s="62"/>
      <c r="R14" s="265"/>
      <c r="S14" s="266"/>
      <c r="T14" s="265"/>
      <c r="U14" s="266"/>
      <c r="V14" s="265"/>
      <c r="W14" s="266"/>
      <c r="X14" s="238"/>
      <c r="Y14" s="239"/>
      <c r="Z14" s="238"/>
      <c r="AA14" s="239"/>
      <c r="AB14" s="271"/>
      <c r="AC14" s="272"/>
      <c r="AD14" s="238"/>
      <c r="AE14" s="239"/>
    </row>
    <row r="15" spans="1:31" s="54" customFormat="1" ht="15.95" customHeight="1" x14ac:dyDescent="0.2">
      <c r="A15" s="57" t="s">
        <v>0</v>
      </c>
      <c r="B15" s="58"/>
      <c r="C15" s="58"/>
      <c r="D15" s="59" t="s">
        <v>9</v>
      </c>
      <c r="E15" s="60"/>
      <c r="F15" s="255"/>
      <c r="G15" s="256"/>
      <c r="H15" s="151"/>
      <c r="I15" s="67"/>
      <c r="J15" s="151"/>
      <c r="K15" s="67"/>
      <c r="L15" s="151"/>
      <c r="M15" s="67"/>
      <c r="N15" s="151"/>
      <c r="O15" s="67"/>
      <c r="P15" s="151"/>
      <c r="Q15" s="68"/>
      <c r="R15" s="265"/>
      <c r="S15" s="266"/>
      <c r="T15" s="265"/>
      <c r="U15" s="266"/>
      <c r="V15" s="265"/>
      <c r="W15" s="266"/>
      <c r="X15" s="238"/>
      <c r="Y15" s="239"/>
      <c r="Z15" s="238"/>
      <c r="AA15" s="239"/>
      <c r="AB15" s="271"/>
      <c r="AC15" s="272"/>
      <c r="AD15" s="238"/>
      <c r="AE15" s="239"/>
    </row>
    <row r="16" spans="1:31" s="54" customFormat="1" ht="15.95" customHeight="1" x14ac:dyDescent="0.2">
      <c r="A16" s="57" t="s">
        <v>3</v>
      </c>
      <c r="B16" s="58"/>
      <c r="C16" s="58"/>
      <c r="D16" s="59" t="s">
        <v>10</v>
      </c>
      <c r="E16" s="60"/>
      <c r="F16" s="255"/>
      <c r="G16" s="256"/>
      <c r="H16" s="151"/>
      <c r="I16" s="67"/>
      <c r="J16" s="151"/>
      <c r="K16" s="67"/>
      <c r="L16" s="151"/>
      <c r="M16" s="67"/>
      <c r="N16" s="151"/>
      <c r="O16" s="67"/>
      <c r="P16" s="151"/>
      <c r="Q16" s="68"/>
      <c r="R16" s="265"/>
      <c r="S16" s="266"/>
      <c r="T16" s="265"/>
      <c r="U16" s="266"/>
      <c r="V16" s="265"/>
      <c r="W16" s="266"/>
      <c r="X16" s="238"/>
      <c r="Y16" s="239"/>
      <c r="Z16" s="238"/>
      <c r="AA16" s="239"/>
      <c r="AB16" s="271"/>
      <c r="AC16" s="272"/>
      <c r="AD16" s="238"/>
      <c r="AE16" s="239"/>
    </row>
    <row r="17" spans="1:31" s="54" customFormat="1" ht="15.95" customHeight="1" x14ac:dyDescent="0.2">
      <c r="A17" s="69" t="s">
        <v>4</v>
      </c>
      <c r="B17" s="58"/>
      <c r="C17" s="58"/>
      <c r="D17" s="59" t="s">
        <v>11</v>
      </c>
      <c r="E17" s="60"/>
      <c r="F17" s="255"/>
      <c r="G17" s="256"/>
      <c r="H17" s="151"/>
      <c r="I17" s="67"/>
      <c r="J17" s="151"/>
      <c r="K17" s="67"/>
      <c r="L17" s="151"/>
      <c r="M17" s="67"/>
      <c r="N17" s="151"/>
      <c r="O17" s="67"/>
      <c r="P17" s="151"/>
      <c r="Q17" s="68"/>
      <c r="R17" s="265"/>
      <c r="S17" s="266"/>
      <c r="T17" s="265"/>
      <c r="U17" s="266"/>
      <c r="V17" s="265"/>
      <c r="W17" s="266"/>
      <c r="X17" s="238"/>
      <c r="Y17" s="239"/>
      <c r="Z17" s="238"/>
      <c r="AA17" s="239"/>
      <c r="AB17" s="271"/>
      <c r="AC17" s="272"/>
      <c r="AD17" s="238"/>
      <c r="AE17" s="239"/>
    </row>
    <row r="18" spans="1:31" s="54" customFormat="1" ht="15.95" customHeight="1" x14ac:dyDescent="0.2">
      <c r="A18" s="69" t="s">
        <v>24</v>
      </c>
      <c r="B18" s="58"/>
      <c r="C18" s="58"/>
      <c r="D18" s="59" t="s">
        <v>25</v>
      </c>
      <c r="E18" s="60"/>
      <c r="F18" s="255"/>
      <c r="G18" s="256"/>
      <c r="H18" s="151"/>
      <c r="I18" s="67"/>
      <c r="J18" s="151"/>
      <c r="K18" s="67"/>
      <c r="L18" s="151"/>
      <c r="M18" s="67"/>
      <c r="N18" s="151"/>
      <c r="O18" s="67"/>
      <c r="P18" s="151"/>
      <c r="Q18" s="68"/>
      <c r="R18" s="265"/>
      <c r="S18" s="266"/>
      <c r="T18" s="265"/>
      <c r="U18" s="266"/>
      <c r="V18" s="265"/>
      <c r="W18" s="266"/>
      <c r="X18" s="238"/>
      <c r="Y18" s="239"/>
      <c r="Z18" s="238"/>
      <c r="AA18" s="239"/>
      <c r="AB18" s="271"/>
      <c r="AC18" s="272"/>
      <c r="AD18" s="238"/>
      <c r="AE18" s="239"/>
    </row>
    <row r="19" spans="1:31" s="54" customFormat="1" ht="15.95" customHeight="1" x14ac:dyDescent="0.2">
      <c r="A19" s="69" t="s">
        <v>5</v>
      </c>
      <c r="B19" s="58"/>
      <c r="C19" s="58"/>
      <c r="D19" s="59" t="s">
        <v>12</v>
      </c>
      <c r="E19" s="60"/>
      <c r="F19" s="255"/>
      <c r="G19" s="256"/>
      <c r="H19" s="151"/>
      <c r="I19" s="67"/>
      <c r="J19" s="151"/>
      <c r="K19" s="67"/>
      <c r="L19" s="151"/>
      <c r="M19" s="67"/>
      <c r="N19" s="151"/>
      <c r="O19" s="67"/>
      <c r="P19" s="151"/>
      <c r="Q19" s="68"/>
      <c r="R19" s="265"/>
      <c r="S19" s="266"/>
      <c r="T19" s="265"/>
      <c r="U19" s="266"/>
      <c r="V19" s="265"/>
      <c r="W19" s="266"/>
      <c r="X19" s="238"/>
      <c r="Y19" s="239"/>
      <c r="Z19" s="238"/>
      <c r="AA19" s="239"/>
      <c r="AB19" s="271"/>
      <c r="AC19" s="272"/>
      <c r="AD19" s="238"/>
      <c r="AE19" s="239"/>
    </row>
    <row r="20" spans="1:31" s="54" customFormat="1" ht="15.95" customHeight="1" x14ac:dyDescent="0.2">
      <c r="A20" s="70" t="s">
        <v>6</v>
      </c>
      <c r="B20" s="71"/>
      <c r="C20" s="71"/>
      <c r="D20" s="72" t="s">
        <v>13</v>
      </c>
      <c r="E20" s="73"/>
      <c r="F20" s="255"/>
      <c r="G20" s="256"/>
      <c r="H20" s="152"/>
      <c r="I20" s="74"/>
      <c r="J20" s="152"/>
      <c r="K20" s="171"/>
      <c r="L20" s="152"/>
      <c r="M20" s="74"/>
      <c r="N20" s="152"/>
      <c r="O20" s="74"/>
      <c r="P20" s="152"/>
      <c r="Q20" s="75"/>
      <c r="R20" s="265"/>
      <c r="S20" s="266"/>
      <c r="T20" s="265"/>
      <c r="U20" s="266"/>
      <c r="V20" s="265"/>
      <c r="W20" s="266"/>
      <c r="X20" s="238"/>
      <c r="Y20" s="239"/>
      <c r="Z20" s="238"/>
      <c r="AA20" s="239"/>
      <c r="AB20" s="271"/>
      <c r="AC20" s="272"/>
      <c r="AD20" s="238"/>
      <c r="AE20" s="239"/>
    </row>
    <row r="21" spans="1:31" s="54" customFormat="1" ht="15.95" customHeight="1" x14ac:dyDescent="0.2">
      <c r="A21" s="76"/>
      <c r="B21" s="77"/>
      <c r="C21" s="77"/>
      <c r="D21" s="77"/>
      <c r="E21" s="77"/>
      <c r="F21" s="255"/>
      <c r="G21" s="256"/>
      <c r="H21" s="78"/>
      <c r="I21" s="175" t="s">
        <v>19</v>
      </c>
      <c r="J21" s="176"/>
      <c r="K21" s="175" t="s">
        <v>19</v>
      </c>
      <c r="L21" s="78"/>
      <c r="M21" s="175" t="s">
        <v>19</v>
      </c>
      <c r="N21" s="79"/>
      <c r="O21" s="175" t="s">
        <v>19</v>
      </c>
      <c r="P21" s="176"/>
      <c r="Q21" s="175" t="s">
        <v>19</v>
      </c>
      <c r="R21" s="265"/>
      <c r="S21" s="266"/>
      <c r="T21" s="265"/>
      <c r="U21" s="266"/>
      <c r="V21" s="265"/>
      <c r="W21" s="266"/>
      <c r="X21" s="238"/>
      <c r="Y21" s="239"/>
      <c r="Z21" s="238"/>
      <c r="AA21" s="239"/>
      <c r="AB21" s="271"/>
      <c r="AC21" s="272"/>
      <c r="AD21" s="238"/>
      <c r="AE21" s="239"/>
    </row>
    <row r="22" spans="1:31" s="54" customFormat="1" ht="15.95" customHeight="1" x14ac:dyDescent="0.2">
      <c r="A22" s="222">
        <v>32</v>
      </c>
      <c r="B22" s="218" t="s">
        <v>85</v>
      </c>
      <c r="C22" s="218"/>
      <c r="D22" s="219" t="s">
        <v>15</v>
      </c>
      <c r="E22" s="220"/>
      <c r="F22" s="255"/>
      <c r="G22" s="256"/>
      <c r="H22" s="78">
        <v>0.21</v>
      </c>
      <c r="I22" s="82">
        <f>IF(H11&lt;&gt;"",(ROUND(((((H$11*H$14*H$15*H$22*H$16)*H$17)*H$19*H$20)/100*H$18)/5,2)*5),0)</f>
        <v>0</v>
      </c>
      <c r="J22" s="221">
        <v>0.22</v>
      </c>
      <c r="K22" s="82">
        <f>IF(J11&lt;&gt;"",(ROUND(((((J$11*J$14*J$15*J$22*J$16)*J$17)*J$19*J$20)/100*J$18)/5,2)*5),0)</f>
        <v>0</v>
      </c>
      <c r="L22" s="78">
        <v>0.19</v>
      </c>
      <c r="M22" s="82">
        <f>IF(L11&lt;&gt;"",(ROUND(((((L$11*L$14*L$15*L$22*L$16)*L$17)*L$19*L$20)/100*L$18)/5,2)*5),0)</f>
        <v>0</v>
      </c>
      <c r="N22" s="78">
        <v>0.19</v>
      </c>
      <c r="O22" s="82">
        <f>IF(N11&lt;&gt;"",(ROUND(((((N$11*N$14*N$15*N$22*N$16)*N$17)*N$19*N$20)/100*N$18)/5,2)*5),0)</f>
        <v>0</v>
      </c>
      <c r="P22" s="78">
        <v>0.17</v>
      </c>
      <c r="Q22" s="82">
        <f>IF(P11&lt;&gt;"",(ROUND(((((P$11*P$14*P$15*P$22*P$16)*P$17)*P$19*P$20)/100*P$18)/5,2)*5),0)</f>
        <v>0</v>
      </c>
      <c r="R22" s="265"/>
      <c r="S22" s="266"/>
      <c r="T22" s="265"/>
      <c r="U22" s="266"/>
      <c r="V22" s="265"/>
      <c r="W22" s="266"/>
      <c r="X22" s="238"/>
      <c r="Y22" s="239"/>
      <c r="Z22" s="238"/>
      <c r="AA22" s="239"/>
      <c r="AB22" s="271"/>
      <c r="AC22" s="272"/>
      <c r="AD22" s="238"/>
      <c r="AE22" s="239"/>
    </row>
    <row r="23" spans="1:31" s="54" customFormat="1" ht="15.95" customHeight="1" x14ac:dyDescent="0.2">
      <c r="A23" s="223">
        <v>33</v>
      </c>
      <c r="B23" s="77" t="s">
        <v>79</v>
      </c>
      <c r="C23" s="77"/>
      <c r="D23" s="217" t="s">
        <v>15</v>
      </c>
      <c r="E23" s="77"/>
      <c r="F23" s="255"/>
      <c r="G23" s="256"/>
      <c r="H23" s="78">
        <v>2.5000000000000001E-2</v>
      </c>
      <c r="I23" s="82">
        <f>IF(H11&lt;&gt;"",(ROUND(((((H$11*H$14*H$15*H$23*H$16)*H$17)*H$19*H$20)/100*H$18)/5,2)*5),0)</f>
        <v>0</v>
      </c>
      <c r="J23" s="221">
        <v>0.02</v>
      </c>
      <c r="K23" s="82">
        <f>IF(J11&lt;&gt;"",(ROUND(((((J$11*J$14*J$15*J$23*J$16)*J$17)*J$19*J$20)/100*J$18)/5,2)*5),0)</f>
        <v>0</v>
      </c>
      <c r="L23" s="78">
        <v>0.01</v>
      </c>
      <c r="M23" s="82">
        <f>IF(L11&lt;&gt;"",(ROUND(((((L$11*L$14*L$15*L$23*L$16)*L$17)*L$19*L$20)/100*L$18)/5,2)*5),0)</f>
        <v>0</v>
      </c>
      <c r="N23" s="78">
        <v>0.01</v>
      </c>
      <c r="O23" s="82">
        <f>IF(N11&lt;&gt;"",(ROUND(((((N$11*N$14*N$15*N$23*N$16)*N$17)*N$19*N$20)/100*N$18)/5,2)*5),0)</f>
        <v>0</v>
      </c>
      <c r="P23" s="78">
        <v>0.01</v>
      </c>
      <c r="Q23" s="82">
        <f>IF(P11&lt;&gt;"",(ROUND(((((P$11*P$14*P$15*P$23*P$16)*P$17)*P$19*P$20)/100*P$18)/5,2)*5),0)</f>
        <v>0</v>
      </c>
      <c r="R23" s="265"/>
      <c r="S23" s="266"/>
      <c r="T23" s="265"/>
      <c r="U23" s="266"/>
      <c r="V23" s="265"/>
      <c r="W23" s="266"/>
      <c r="X23" s="238"/>
      <c r="Y23" s="239"/>
      <c r="Z23" s="238"/>
      <c r="AA23" s="239"/>
      <c r="AB23" s="271"/>
      <c r="AC23" s="272"/>
      <c r="AD23" s="238"/>
      <c r="AE23" s="239"/>
    </row>
    <row r="24" spans="1:31" s="54" customFormat="1" ht="15.95" customHeight="1" x14ac:dyDescent="0.2">
      <c r="A24" s="80">
        <v>41</v>
      </c>
      <c r="B24" s="58" t="s">
        <v>14</v>
      </c>
      <c r="C24" s="58"/>
      <c r="D24" s="81" t="s">
        <v>15</v>
      </c>
      <c r="E24" s="58"/>
      <c r="F24" s="255"/>
      <c r="G24" s="256"/>
      <c r="H24" s="180">
        <v>0.18</v>
      </c>
      <c r="I24" s="82">
        <f>IF(H11&lt;&gt;"",(ROUND(((((H$11*H$14*H$15*H$24*H$16)*H$17)*H$19*H$20)/100*H$18)/5,2)*5),0)</f>
        <v>0</v>
      </c>
      <c r="J24" s="177">
        <v>0.1</v>
      </c>
      <c r="K24" s="82">
        <f>IF(J11&lt;&gt;"",(ROUND(((((J$11*J$14*J$15*J$24*J$16)*J$17)*J$19*J$20)/100*J$18)/5,2)*5),0)</f>
        <v>0</v>
      </c>
      <c r="L24" s="183">
        <v>0.23</v>
      </c>
      <c r="M24" s="82">
        <f>IF(L11&lt;&gt;"",(ROUND(((((L$11*L$14*L$15*L$24*L$16)*L$17)*L$19*L$20)/100*L$18)/5,2)*5),0)</f>
        <v>0</v>
      </c>
      <c r="N24" s="180">
        <v>0.23</v>
      </c>
      <c r="O24" s="82">
        <f>IF(N11&lt;&gt;"",(ROUND(((((N$11*N$14*N$15*N$24*N$16)*N$17)*N$19*N$20)/100*N$18)/5,2)*5),0)</f>
        <v>0</v>
      </c>
      <c r="P24" s="180">
        <v>0.21</v>
      </c>
      <c r="Q24" s="82">
        <f>IF(P11&lt;&gt;"",(ROUND(((((P$11*P$14*P$15*P$24*P$16)*P$17)*P$19*P$20)/100*P$18)/5,2)*5),0)</f>
        <v>0</v>
      </c>
      <c r="R24" s="265"/>
      <c r="S24" s="266"/>
      <c r="T24" s="265"/>
      <c r="U24" s="266"/>
      <c r="V24" s="265"/>
      <c r="W24" s="266"/>
      <c r="X24" s="238"/>
      <c r="Y24" s="239"/>
      <c r="Z24" s="238"/>
      <c r="AA24" s="239"/>
      <c r="AB24" s="271"/>
      <c r="AC24" s="272"/>
      <c r="AD24" s="238"/>
      <c r="AE24" s="239"/>
    </row>
    <row r="25" spans="1:31" s="54" customFormat="1" ht="15.95" customHeight="1" x14ac:dyDescent="0.2">
      <c r="A25" s="80">
        <v>51</v>
      </c>
      <c r="B25" s="58" t="s">
        <v>16</v>
      </c>
      <c r="C25" s="58"/>
      <c r="D25" s="83" t="s">
        <v>15</v>
      </c>
      <c r="E25" s="77"/>
      <c r="F25" s="255"/>
      <c r="G25" s="256"/>
      <c r="H25" s="181">
        <v>0.16</v>
      </c>
      <c r="I25" s="82">
        <f>IF(H11&lt;&gt;"",(ROUND(((((H$11*H$14*H$15*H$25*H$16)*H$17)*H$19*H$20)/100*H$18)/5,2)*5),0)</f>
        <v>0</v>
      </c>
      <c r="J25" s="178">
        <v>0.48</v>
      </c>
      <c r="K25" s="82">
        <f>IF(J11&lt;&gt;"",(ROUND(((((J$11*J$14*J$15*J$25*J$16)*J$17)*J$19*J$20)/100*J$18)/5,2)*5),0)</f>
        <v>0</v>
      </c>
      <c r="L25" s="184">
        <v>0.23</v>
      </c>
      <c r="M25" s="82">
        <f>IF(L11&lt;&gt;"",(ROUND(((((L$11*L$14*L$15*L$25*L$16)*L$17)*L$19*L$20)/100*L$18)/5,2)*5),0)</f>
        <v>0</v>
      </c>
      <c r="N25" s="180">
        <v>0.23</v>
      </c>
      <c r="O25" s="82">
        <f>IF(N11&lt;&gt;"",(ROUND(((((N$11*N$14*N$15*N$25*N$16)*N$17)*N$19*N$20)/100*N$18)/5,2)*5),0)</f>
        <v>0</v>
      </c>
      <c r="P25" s="180">
        <v>0.27</v>
      </c>
      <c r="Q25" s="82">
        <f>IF(P11&lt;&gt;"",(ROUND(((((P$11*P$14*P$15*P$25*P$16)*P$17)*P$19*P$20)/100*P$18)/5,2)*5),0)</f>
        <v>0</v>
      </c>
      <c r="R25" s="265"/>
      <c r="S25" s="266"/>
      <c r="T25" s="265"/>
      <c r="U25" s="266"/>
      <c r="V25" s="265"/>
      <c r="W25" s="266"/>
      <c r="X25" s="238"/>
      <c r="Y25" s="239"/>
      <c r="Z25" s="238"/>
      <c r="AA25" s="239"/>
      <c r="AB25" s="271"/>
      <c r="AC25" s="272"/>
      <c r="AD25" s="238"/>
      <c r="AE25" s="239"/>
    </row>
    <row r="26" spans="1:31" s="54" customFormat="1" ht="15.95" customHeight="1" x14ac:dyDescent="0.2">
      <c r="A26" s="80">
        <v>52</v>
      </c>
      <c r="B26" s="58" t="s">
        <v>17</v>
      </c>
      <c r="C26" s="58"/>
      <c r="D26" s="81" t="s">
        <v>15</v>
      </c>
      <c r="E26" s="58"/>
      <c r="F26" s="255"/>
      <c r="G26" s="256"/>
      <c r="H26" s="180">
        <v>0.28999999999999998</v>
      </c>
      <c r="I26" s="82">
        <f>IF(H11&lt;&gt;"",(ROUND(((((H$11*H$14*H$15*H$26*H$16)*H$17)*H$19*H$20)/100*H$18)/5,2)*5),0)</f>
        <v>0</v>
      </c>
      <c r="J26" s="177">
        <v>7.0000000000000007E-2</v>
      </c>
      <c r="K26" s="82">
        <f>IF(J11&lt;&gt;"",(ROUND(((((J$11*J$14*J$15*J$26*J$16)*J$17)*J$19*J$20)/100*J$18)/5,2)*5),0)</f>
        <v>0</v>
      </c>
      <c r="L26" s="183">
        <v>0.14000000000000001</v>
      </c>
      <c r="M26" s="82">
        <f>IF(L11&lt;&gt;"",(ROUND(((((L$11*L$14*L$15*L$26*L$16)*L$17)*L$19*L$20)/100*L$18)/5,2)*5),0)</f>
        <v>0</v>
      </c>
      <c r="N26" s="180">
        <v>0.18</v>
      </c>
      <c r="O26" s="82">
        <f>IF(N11&lt;&gt;"",(ROUND(((((N$11*N$14*N$15*N$26*N$16)*N$17)*N$19*N$20)/100*N$18)/5,2)*5),0)</f>
        <v>0</v>
      </c>
      <c r="P26" s="180">
        <v>0.18</v>
      </c>
      <c r="Q26" s="82">
        <f>IF(P11&lt;&gt;"",(ROUND(((((P$11*P$14*P$15*P$26*P$16)*P$17)*P$19*P$20)/100*P$18)/5,2)*5),0)</f>
        <v>0</v>
      </c>
      <c r="R26" s="265"/>
      <c r="S26" s="266"/>
      <c r="T26" s="265"/>
      <c r="U26" s="266"/>
      <c r="V26" s="265"/>
      <c r="W26" s="266"/>
      <c r="X26" s="238"/>
      <c r="Y26" s="239"/>
      <c r="Z26" s="238"/>
      <c r="AA26" s="239"/>
      <c r="AB26" s="271"/>
      <c r="AC26" s="272"/>
      <c r="AD26" s="238"/>
      <c r="AE26" s="239"/>
    </row>
    <row r="27" spans="1:31" s="54" customFormat="1" ht="15.95" customHeight="1" x14ac:dyDescent="0.2">
      <c r="A27" s="84">
        <v>53</v>
      </c>
      <c r="B27" s="71" t="s">
        <v>18</v>
      </c>
      <c r="C27" s="71"/>
      <c r="D27" s="85" t="s">
        <v>15</v>
      </c>
      <c r="E27" s="71"/>
      <c r="F27" s="257"/>
      <c r="G27" s="258"/>
      <c r="H27" s="182">
        <v>4.4999999999999998E-2</v>
      </c>
      <c r="I27" s="86">
        <f>IF(H11&lt;&gt;"",(ROUND(((((H$11*H$14*H$15*H$27*H$16)*H$17)*H$19*H$20)/100*H$18)/5,2)*5),0)</f>
        <v>0</v>
      </c>
      <c r="J27" s="179">
        <v>0.03</v>
      </c>
      <c r="K27" s="86">
        <f>IF(J11&lt;&gt;"",(ROUND(((((J$11*J$14*J$15*J$27*J$16)*J$17)*J$19*J$20)/100*J$18)/5,2)*5),0)</f>
        <v>0</v>
      </c>
      <c r="L27" s="185">
        <v>0.1</v>
      </c>
      <c r="M27" s="86">
        <f>IF(L11&lt;&gt;"",(ROUND(((((L$11*L$14*L$15*L$27*L$16)*L$17)*L$19*L$20)/100*L$18)/5,2)*5),0)</f>
        <v>0</v>
      </c>
      <c r="N27" s="182">
        <v>0.1</v>
      </c>
      <c r="O27" s="86">
        <f>IF(N11&lt;&gt;"",(ROUND(((((N$11*N$14*N$15*N$27*N$16)*N$17)*N$19*N$20)/100*N$18)/5,2)*5),0)</f>
        <v>0</v>
      </c>
      <c r="P27" s="182">
        <v>0.1</v>
      </c>
      <c r="Q27" s="86">
        <f>IF(P11&lt;&gt;"",(ROUND(((((P$11*P$14*P$15*P$27*P$16)*P$17)*P$19*P$20)/100*P$18)/5,2)*5),0)</f>
        <v>0</v>
      </c>
      <c r="R27" s="267"/>
      <c r="S27" s="268"/>
      <c r="T27" s="267"/>
      <c r="U27" s="268"/>
      <c r="V27" s="267"/>
      <c r="W27" s="268"/>
      <c r="X27" s="240"/>
      <c r="Y27" s="241"/>
      <c r="Z27" s="240"/>
      <c r="AA27" s="241"/>
      <c r="AB27" s="273"/>
      <c r="AC27" s="274"/>
      <c r="AD27" s="240"/>
      <c r="AE27" s="241"/>
    </row>
    <row r="28" spans="1:31" s="54" customFormat="1" ht="15.95" customHeight="1" x14ac:dyDescent="0.2">
      <c r="A28" s="87" t="s">
        <v>89</v>
      </c>
      <c r="B28" s="88"/>
      <c r="C28" s="88"/>
      <c r="D28" s="88"/>
      <c r="E28" s="89"/>
      <c r="F28" s="160"/>
      <c r="G28" s="90">
        <f>ROUND(((M28+I28+O28+Q28+W28+Y28+AA28+K28+AC28+AE28+S28+U28)*F28)/5,2)*5</f>
        <v>0</v>
      </c>
      <c r="H28" s="91"/>
      <c r="I28" s="90">
        <f>ROUND(SUM(I22:I27)/5,2)*5</f>
        <v>0</v>
      </c>
      <c r="J28" s="91"/>
      <c r="K28" s="120">
        <f>SUM(K22:K27)</f>
        <v>0</v>
      </c>
      <c r="L28" s="91"/>
      <c r="M28" s="90">
        <f>ROUND(SUM(M22:M27)/5,2)*5</f>
        <v>0</v>
      </c>
      <c r="N28" s="91"/>
      <c r="O28" s="90">
        <f>ROUND(SUM(O22:O27)/5,2)*5</f>
        <v>0</v>
      </c>
      <c r="P28" s="91"/>
      <c r="Q28" s="90">
        <f>ROUND(SUM(Q22:Q27)/5,2)*5</f>
        <v>0</v>
      </c>
      <c r="R28" s="162"/>
      <c r="S28" s="120">
        <f>ROUND((R28*(I28+K28+O28+Q28+M28))/5,2)*5</f>
        <v>0</v>
      </c>
      <c r="T28" s="162"/>
      <c r="U28" s="120">
        <f>ROUND((T28*(I28+K28+M28+O28+Q28))/5,2)*5</f>
        <v>0</v>
      </c>
      <c r="V28" s="162"/>
      <c r="W28" s="120">
        <f>ROUND((V28*(I28+K28+M28+O28+Q28))/5,2)*5</f>
        <v>0</v>
      </c>
      <c r="X28" s="162"/>
      <c r="Y28" s="120">
        <f>ROUND((X28*(K28+I28+M28+O28+Q28))/5,2)*5</f>
        <v>0</v>
      </c>
      <c r="Z28" s="162"/>
      <c r="AA28" s="120">
        <f>ROUND((Z28*(M28+K28+O28+Q28+I28))/5,2)*5</f>
        <v>0</v>
      </c>
      <c r="AB28" s="162"/>
      <c r="AC28" s="120">
        <f>ROUND((AB28*(O28+M28+Q28+I28+K28))/5,2)*5</f>
        <v>0</v>
      </c>
      <c r="AD28" s="162"/>
      <c r="AE28" s="120">
        <f>ROUND((AD28*(O28+M28+Q28+I28+K28))/5,2)*5</f>
        <v>0</v>
      </c>
    </row>
    <row r="29" spans="1:31" s="94" customFormat="1" x14ac:dyDescent="0.2">
      <c r="A29" s="46"/>
      <c r="B29" s="46"/>
      <c r="C29" s="46"/>
      <c r="D29" s="46"/>
      <c r="E29" s="46"/>
      <c r="F29" s="92"/>
      <c r="G29" s="36"/>
      <c r="H29" s="36"/>
      <c r="I29" s="36"/>
      <c r="J29" s="36"/>
      <c r="K29" s="36"/>
      <c r="L29" s="36"/>
      <c r="M29" s="36"/>
      <c r="N29" s="36"/>
      <c r="O29" s="36"/>
      <c r="P29" s="36"/>
      <c r="Q29" s="36"/>
      <c r="R29" s="36"/>
      <c r="S29" s="36"/>
      <c r="T29" s="36"/>
      <c r="U29" s="36"/>
      <c r="V29" s="93"/>
      <c r="W29" s="36"/>
    </row>
    <row r="30" spans="1:31" s="94" customFormat="1" x14ac:dyDescent="0.2">
      <c r="A30" s="46" t="s">
        <v>90</v>
      </c>
      <c r="B30" s="46"/>
      <c r="C30" s="46"/>
      <c r="D30" s="46"/>
      <c r="E30" s="46"/>
      <c r="F30" s="92"/>
      <c r="G30" s="36"/>
      <c r="H30" s="36"/>
      <c r="I30" s="36"/>
      <c r="J30" s="36"/>
      <c r="K30" s="36"/>
      <c r="L30" s="36"/>
      <c r="M30" s="153">
        <f>G28+I28+M28+O28+Q28+W28+Y28+AA28+K28+AE28+AC28+S28+U28</f>
        <v>0</v>
      </c>
      <c r="N30" s="36"/>
      <c r="O30" s="36"/>
      <c r="P30" s="36"/>
      <c r="Q30" s="36"/>
      <c r="R30" s="36"/>
      <c r="S30" s="36"/>
      <c r="T30" s="36"/>
      <c r="U30" s="36"/>
      <c r="V30" s="93"/>
      <c r="W30" s="36"/>
    </row>
    <row r="31" spans="1:31" s="94" customFormat="1" x14ac:dyDescent="0.2">
      <c r="A31" s="46"/>
      <c r="B31" s="46"/>
      <c r="C31" s="46"/>
      <c r="D31" s="46"/>
      <c r="E31" s="46"/>
      <c r="F31" s="92"/>
      <c r="G31" s="36"/>
      <c r="H31" s="36"/>
      <c r="I31" s="36"/>
      <c r="J31" s="36"/>
      <c r="K31" s="36"/>
      <c r="L31" s="36"/>
      <c r="M31" s="36"/>
      <c r="N31" s="36"/>
      <c r="O31" s="36"/>
      <c r="P31" s="36"/>
      <c r="Q31" s="36"/>
      <c r="R31" s="36"/>
      <c r="S31" s="36"/>
      <c r="T31" s="36"/>
      <c r="U31" s="36"/>
      <c r="V31" s="93"/>
      <c r="W31" s="36"/>
    </row>
    <row r="32" spans="1:31" s="94" customFormat="1" x14ac:dyDescent="0.2">
      <c r="A32" s="46" t="s">
        <v>39</v>
      </c>
      <c r="B32" s="46"/>
      <c r="C32" s="46"/>
      <c r="D32" s="46"/>
      <c r="E32" s="46"/>
      <c r="F32" s="92"/>
      <c r="L32" s="154"/>
      <c r="M32" s="186">
        <f>ROUND((M30*L32)/5,2)*5</f>
        <v>0</v>
      </c>
      <c r="N32" s="36"/>
      <c r="O32" s="36"/>
      <c r="P32" s="36"/>
      <c r="Q32" s="36"/>
      <c r="R32" s="36"/>
      <c r="S32" s="36"/>
      <c r="T32" s="36"/>
      <c r="U32" s="36"/>
      <c r="V32" s="93"/>
      <c r="W32" s="36"/>
    </row>
    <row r="33" spans="1:23" s="94" customFormat="1" x14ac:dyDescent="0.2">
      <c r="A33" s="46"/>
      <c r="B33" s="46"/>
      <c r="C33" s="46"/>
      <c r="D33" s="46"/>
      <c r="E33" s="46"/>
      <c r="F33" s="92"/>
      <c r="L33" s="36"/>
      <c r="M33" s="35"/>
      <c r="N33" s="36"/>
      <c r="O33" s="36"/>
      <c r="P33" s="36"/>
      <c r="Q33" s="36"/>
      <c r="R33" s="36"/>
      <c r="S33" s="36"/>
      <c r="T33" s="36"/>
      <c r="U33" s="36"/>
      <c r="V33" s="93"/>
      <c r="W33" s="36"/>
    </row>
    <row r="34" spans="1:23" s="94" customFormat="1" ht="15.95" customHeight="1" x14ac:dyDescent="0.2">
      <c r="A34" s="46" t="s">
        <v>35</v>
      </c>
      <c r="B34" s="46"/>
      <c r="C34" s="46"/>
      <c r="D34" s="46"/>
      <c r="E34" s="46"/>
      <c r="F34" s="92"/>
      <c r="L34" s="36"/>
      <c r="M34" s="35">
        <f>M30+M32</f>
        <v>0</v>
      </c>
      <c r="N34" s="36"/>
      <c r="O34" s="36"/>
      <c r="P34" s="36"/>
      <c r="Q34" s="36"/>
      <c r="R34" s="36"/>
      <c r="S34" s="36"/>
      <c r="T34" s="36"/>
      <c r="U34" s="36"/>
      <c r="V34" s="93"/>
      <c r="W34" s="36"/>
    </row>
    <row r="35" spans="1:23" s="94" customFormat="1" x14ac:dyDescent="0.2">
      <c r="A35" s="46"/>
      <c r="B35" s="46"/>
      <c r="C35" s="46"/>
      <c r="D35" s="46"/>
      <c r="E35" s="46"/>
      <c r="F35" s="92"/>
      <c r="L35" s="36"/>
      <c r="M35" s="35"/>
      <c r="N35" s="36"/>
      <c r="O35" s="36"/>
      <c r="P35" s="36"/>
      <c r="Q35" s="36"/>
      <c r="R35" s="36"/>
      <c r="S35" s="36"/>
      <c r="T35" s="36"/>
      <c r="U35" s="36"/>
      <c r="V35" s="93"/>
      <c r="W35" s="36"/>
    </row>
    <row r="36" spans="1:23" s="94" customFormat="1" x14ac:dyDescent="0.2">
      <c r="A36" s="46" t="s">
        <v>22</v>
      </c>
      <c r="B36" s="46"/>
      <c r="C36" s="46"/>
      <c r="D36" s="46"/>
      <c r="E36" s="46"/>
      <c r="F36" s="92"/>
      <c r="H36" s="155">
        <v>7.6999999999999999E-2</v>
      </c>
      <c r="L36" s="36"/>
      <c r="M36" s="35">
        <f>ROUND(M34*H36/5,2)*5</f>
        <v>0</v>
      </c>
      <c r="N36" s="36"/>
      <c r="O36" s="36"/>
      <c r="P36" s="36"/>
      <c r="Q36" s="36"/>
      <c r="R36" s="36"/>
      <c r="S36" s="36"/>
      <c r="T36" s="36"/>
      <c r="U36" s="36"/>
      <c r="V36" s="93"/>
      <c r="W36" s="36"/>
    </row>
    <row r="37" spans="1:23" s="94" customFormat="1" x14ac:dyDescent="0.2">
      <c r="A37" s="46"/>
      <c r="B37" s="46"/>
      <c r="C37" s="46"/>
      <c r="D37" s="46"/>
      <c r="E37" s="46"/>
      <c r="F37" s="92"/>
      <c r="L37" s="36"/>
      <c r="M37" s="35"/>
      <c r="N37" s="36"/>
      <c r="O37" s="36"/>
      <c r="P37" s="36"/>
      <c r="Q37" s="36"/>
      <c r="R37" s="36"/>
      <c r="S37" s="36"/>
      <c r="T37" s="36"/>
      <c r="U37" s="36"/>
      <c r="V37" s="93"/>
      <c r="W37" s="36"/>
    </row>
    <row r="38" spans="1:23" s="94" customFormat="1" ht="13.5" thickBot="1" x14ac:dyDescent="0.25">
      <c r="A38" s="95" t="s">
        <v>91</v>
      </c>
      <c r="B38" s="95"/>
      <c r="C38" s="95"/>
      <c r="D38" s="95"/>
      <c r="E38" s="95"/>
      <c r="F38" s="96"/>
      <c r="G38" s="97"/>
      <c r="H38" s="97"/>
      <c r="I38" s="97"/>
      <c r="J38" s="97"/>
      <c r="K38" s="97"/>
      <c r="L38" s="98"/>
      <c r="M38" s="99">
        <f>M34+M36</f>
        <v>0</v>
      </c>
      <c r="N38" s="36"/>
      <c r="O38" s="36"/>
      <c r="P38" s="36"/>
      <c r="Q38" s="36"/>
      <c r="R38" s="36"/>
      <c r="S38" s="36"/>
      <c r="T38" s="36"/>
      <c r="U38" s="36"/>
      <c r="V38" s="93"/>
      <c r="W38" s="36"/>
    </row>
    <row r="39" spans="1:23" ht="13.5" thickTop="1" x14ac:dyDescent="0.2">
      <c r="A39" s="48"/>
    </row>
    <row r="40" spans="1:23" x14ac:dyDescent="0.2">
      <c r="A40" s="30"/>
      <c r="B40" s="30"/>
      <c r="C40" s="30"/>
      <c r="D40" s="30"/>
      <c r="E40" s="30"/>
      <c r="F40" s="30"/>
      <c r="G40" s="30"/>
      <c r="H40" s="30"/>
      <c r="I40" s="30"/>
      <c r="J40" s="30"/>
      <c r="K40" s="30"/>
      <c r="L40" s="30"/>
      <c r="M40" s="30"/>
      <c r="N40" s="30"/>
      <c r="O40" s="30"/>
      <c r="P40" s="30"/>
      <c r="Q40" s="30"/>
      <c r="R40" s="30"/>
      <c r="S40" s="30"/>
      <c r="T40" s="30"/>
      <c r="U40" s="30"/>
    </row>
    <row r="41" spans="1:23" x14ac:dyDescent="0.2">
      <c r="A41" s="42" t="s">
        <v>27</v>
      </c>
      <c r="B41" s="30"/>
      <c r="C41" s="30"/>
      <c r="D41" s="30"/>
      <c r="E41" s="30"/>
      <c r="F41" s="30"/>
      <c r="G41" s="30"/>
      <c r="H41" s="30"/>
      <c r="I41" s="30"/>
      <c r="J41" s="30"/>
      <c r="K41" s="30"/>
      <c r="L41" s="30"/>
      <c r="M41" s="30"/>
      <c r="N41" s="30"/>
      <c r="O41" s="30"/>
      <c r="P41" s="30"/>
      <c r="Q41" s="30"/>
      <c r="R41" s="30"/>
      <c r="S41" s="30"/>
      <c r="T41" s="30"/>
      <c r="U41" s="30"/>
    </row>
    <row r="42" spans="1:23" x14ac:dyDescent="0.2">
      <c r="A42" s="250"/>
      <c r="B42" s="251"/>
      <c r="C42" s="251"/>
      <c r="D42" s="251"/>
      <c r="E42" s="251"/>
      <c r="F42" s="251"/>
      <c r="G42" s="251"/>
      <c r="H42" s="251"/>
      <c r="I42" s="251"/>
      <c r="J42" s="251"/>
      <c r="K42" s="251"/>
      <c r="L42" s="251"/>
      <c r="M42" s="251"/>
      <c r="N42" s="251"/>
      <c r="O42" s="251"/>
      <c r="P42" s="251"/>
      <c r="Q42" s="251"/>
      <c r="R42" s="251"/>
      <c r="S42" s="251"/>
      <c r="T42" s="251"/>
      <c r="U42" s="251"/>
      <c r="V42" s="251"/>
      <c r="W42" s="251"/>
    </row>
    <row r="43" spans="1:23" x14ac:dyDescent="0.2">
      <c r="A43" s="250"/>
      <c r="B43" s="251"/>
      <c r="C43" s="251"/>
      <c r="D43" s="251"/>
      <c r="E43" s="251"/>
      <c r="F43" s="251"/>
      <c r="G43" s="251"/>
      <c r="H43" s="251"/>
      <c r="I43" s="251"/>
      <c r="J43" s="251"/>
      <c r="K43" s="251"/>
      <c r="L43" s="251"/>
      <c r="M43" s="251"/>
      <c r="N43" s="251"/>
      <c r="O43" s="251"/>
      <c r="P43" s="251"/>
      <c r="Q43" s="251"/>
      <c r="R43" s="251"/>
      <c r="S43" s="251"/>
      <c r="T43" s="251"/>
      <c r="U43" s="251"/>
      <c r="V43" s="251"/>
      <c r="W43" s="251"/>
    </row>
    <row r="44" spans="1:23" x14ac:dyDescent="0.2">
      <c r="A44" s="250"/>
      <c r="B44" s="251"/>
      <c r="C44" s="251"/>
      <c r="D44" s="251"/>
      <c r="E44" s="251"/>
      <c r="F44" s="251"/>
      <c r="G44" s="251"/>
      <c r="H44" s="251"/>
      <c r="I44" s="251"/>
      <c r="J44" s="251"/>
      <c r="K44" s="251"/>
      <c r="L44" s="251"/>
      <c r="M44" s="251"/>
      <c r="N44" s="251"/>
      <c r="O44" s="251"/>
      <c r="P44" s="251"/>
      <c r="Q44" s="251"/>
      <c r="R44" s="251"/>
      <c r="S44" s="251"/>
      <c r="T44" s="251"/>
      <c r="U44" s="251"/>
      <c r="V44" s="251"/>
      <c r="W44" s="251"/>
    </row>
    <row r="45" spans="1:23" x14ac:dyDescent="0.2">
      <c r="A45" s="250"/>
      <c r="B45" s="251"/>
      <c r="C45" s="251"/>
      <c r="D45" s="251"/>
      <c r="E45" s="251"/>
      <c r="F45" s="251"/>
      <c r="G45" s="251"/>
      <c r="H45" s="251"/>
      <c r="I45" s="251"/>
      <c r="J45" s="251"/>
      <c r="K45" s="251"/>
      <c r="L45" s="251"/>
      <c r="M45" s="251"/>
      <c r="N45" s="251"/>
      <c r="O45" s="251"/>
      <c r="P45" s="251"/>
      <c r="Q45" s="251"/>
      <c r="R45" s="251"/>
      <c r="S45" s="251"/>
      <c r="T45" s="251"/>
      <c r="U45" s="251"/>
      <c r="V45" s="251"/>
      <c r="W45" s="251"/>
    </row>
    <row r="46" spans="1:23" x14ac:dyDescent="0.2">
      <c r="A46" s="250"/>
      <c r="B46" s="251"/>
      <c r="C46" s="251"/>
      <c r="D46" s="251"/>
      <c r="E46" s="251"/>
      <c r="F46" s="251"/>
      <c r="G46" s="251"/>
      <c r="H46" s="251"/>
      <c r="I46" s="251"/>
      <c r="J46" s="251"/>
      <c r="K46" s="251"/>
      <c r="L46" s="251"/>
      <c r="M46" s="251"/>
      <c r="N46" s="251"/>
      <c r="O46" s="251"/>
      <c r="P46" s="251"/>
      <c r="Q46" s="251"/>
      <c r="R46" s="251"/>
      <c r="S46" s="251"/>
      <c r="T46" s="251"/>
      <c r="U46" s="251"/>
      <c r="V46" s="251"/>
      <c r="W46" s="251"/>
    </row>
    <row r="47" spans="1:23" x14ac:dyDescent="0.2">
      <c r="A47" s="250"/>
      <c r="B47" s="251"/>
      <c r="C47" s="251"/>
      <c r="D47" s="251"/>
      <c r="E47" s="251"/>
      <c r="F47" s="251"/>
      <c r="G47" s="251"/>
      <c r="H47" s="251"/>
      <c r="I47" s="251"/>
      <c r="J47" s="251"/>
      <c r="K47" s="251"/>
      <c r="L47" s="251"/>
      <c r="M47" s="251"/>
      <c r="N47" s="251"/>
      <c r="O47" s="251"/>
      <c r="P47" s="251"/>
      <c r="Q47" s="251"/>
      <c r="R47" s="251"/>
      <c r="S47" s="251"/>
      <c r="T47" s="251"/>
      <c r="U47" s="251"/>
      <c r="V47" s="251"/>
      <c r="W47" s="251"/>
    </row>
    <row r="48" spans="1:23" x14ac:dyDescent="0.2">
      <c r="A48" s="30"/>
      <c r="B48" s="30"/>
      <c r="C48" s="30"/>
      <c r="D48" s="30"/>
      <c r="E48" s="30"/>
      <c r="F48" s="30"/>
      <c r="G48" s="30"/>
      <c r="H48" s="30"/>
      <c r="I48" s="30"/>
      <c r="J48" s="30"/>
      <c r="K48" s="30"/>
      <c r="L48" s="30"/>
      <c r="M48" s="30"/>
      <c r="N48" s="30"/>
      <c r="O48" s="30"/>
      <c r="P48" s="30"/>
      <c r="Q48" s="30"/>
      <c r="R48" s="30"/>
      <c r="S48" s="30"/>
      <c r="T48" s="30"/>
      <c r="U48" s="30"/>
    </row>
    <row r="49" spans="1:23" x14ac:dyDescent="0.2">
      <c r="A49" s="100"/>
      <c r="B49" s="48"/>
      <c r="C49" s="48"/>
      <c r="D49" s="48"/>
      <c r="E49" s="48"/>
      <c r="F49" s="48"/>
      <c r="G49" s="100"/>
      <c r="H49" s="100"/>
      <c r="I49" s="100"/>
      <c r="J49" s="100"/>
      <c r="K49" s="100"/>
      <c r="L49" s="48"/>
      <c r="M49" s="48"/>
      <c r="N49" s="48"/>
      <c r="O49" s="48"/>
      <c r="P49" s="48"/>
      <c r="Q49" s="48"/>
      <c r="R49" s="48"/>
      <c r="S49" s="48"/>
      <c r="T49" s="48"/>
      <c r="U49" s="48"/>
      <c r="V49" s="48"/>
    </row>
    <row r="50" spans="1:23" x14ac:dyDescent="0.2">
      <c r="A50" s="7"/>
      <c r="B50" s="7"/>
      <c r="F50" s="18"/>
      <c r="G50" s="18"/>
      <c r="H50" s="19"/>
      <c r="I50" s="48"/>
      <c r="J50" s="48"/>
      <c r="K50" s="48"/>
      <c r="L50" s="48"/>
      <c r="M50" s="48"/>
      <c r="N50" s="48"/>
      <c r="O50" s="48"/>
      <c r="P50" s="48"/>
      <c r="Q50" s="48"/>
      <c r="R50" s="48"/>
      <c r="S50" s="48"/>
      <c r="T50" s="48"/>
      <c r="U50" s="48"/>
      <c r="V50" s="48"/>
    </row>
    <row r="51" spans="1:23" x14ac:dyDescent="0.2">
      <c r="A51" s="20" t="s">
        <v>36</v>
      </c>
      <c r="B51" s="5"/>
      <c r="C51" s="101"/>
      <c r="D51" s="101"/>
      <c r="F51" s="252" t="s">
        <v>37</v>
      </c>
      <c r="G51" s="252"/>
      <c r="H51" s="252"/>
      <c r="I51" s="252"/>
      <c r="J51" s="252"/>
      <c r="K51" s="252"/>
      <c r="L51" s="252"/>
      <c r="M51" s="252"/>
    </row>
    <row r="55" spans="1:23" ht="27.75" customHeight="1" x14ac:dyDescent="0.2">
      <c r="A55" s="102"/>
      <c r="B55" s="242"/>
      <c r="C55" s="242"/>
      <c r="D55" s="242"/>
      <c r="E55" s="242"/>
      <c r="F55" s="242"/>
      <c r="G55" s="242"/>
      <c r="H55" s="242"/>
      <c r="I55" s="242"/>
      <c r="J55" s="242"/>
      <c r="K55" s="242"/>
      <c r="L55" s="242"/>
      <c r="M55" s="242"/>
      <c r="N55" s="242"/>
      <c r="O55" s="242"/>
      <c r="P55" s="242"/>
      <c r="Q55" s="242"/>
      <c r="R55" s="242"/>
      <c r="S55" s="242"/>
      <c r="T55" s="242"/>
      <c r="U55" s="242"/>
      <c r="V55" s="242"/>
      <c r="W55" s="242"/>
    </row>
  </sheetData>
  <sheetProtection algorithmName="SHA-512" hashValue="MP9ij0HQ8MkohYJCGhI2/Y2nGk2oPtjIotMEPB3v7q4x+dftsYMKb1Ez46cKiLPy7MM76Vjy1DFUgpAPJYCzwQ==" saltValue="Vx06K1SFLp44BTqePKV/8w==" spinCount="100000" sheet="1" selectLockedCells="1"/>
  <customSheetViews>
    <customSheetView guid="{5B3AAFA8-9E3B-4A7E-97E6-3CA989CDDC69}" showPageBreaks="1" view="pageLayout">
      <selection activeCell="I18" sqref="I18"/>
      <pageMargins left="0.70866141732283472" right="0.70866141732283472" top="1.3385826771653544" bottom="0.78740157480314965" header="0.31496062992125984" footer="0.31496062992125984"/>
      <pageSetup paperSize="9" scale="52" orientation="portrait" r:id="rId1"/>
      <headerFooter>
        <oddHeader>&amp;R&amp;G</oddHeader>
        <oddFooter>&amp;L&amp;D&amp;R&amp;P von &amp;N</oddFooter>
      </headerFooter>
    </customSheetView>
  </customSheetViews>
  <mergeCells count="36">
    <mergeCell ref="AB10:AC10"/>
    <mergeCell ref="AB11:AC27"/>
    <mergeCell ref="V11:W27"/>
    <mergeCell ref="J10:K10"/>
    <mergeCell ref="J11:K11"/>
    <mergeCell ref="A1:Y1"/>
    <mergeCell ref="L11:M11"/>
    <mergeCell ref="F11:G27"/>
    <mergeCell ref="N11:O11"/>
    <mergeCell ref="N10:O10"/>
    <mergeCell ref="V10:W10"/>
    <mergeCell ref="P10:Q10"/>
    <mergeCell ref="H10:I10"/>
    <mergeCell ref="H11:I11"/>
    <mergeCell ref="X10:Y10"/>
    <mergeCell ref="X11:Y27"/>
    <mergeCell ref="R10:S10"/>
    <mergeCell ref="R11:S27"/>
    <mergeCell ref="T10:U10"/>
    <mergeCell ref="T11:U27"/>
    <mergeCell ref="AD10:AE10"/>
    <mergeCell ref="AD11:AE27"/>
    <mergeCell ref="B55:W55"/>
    <mergeCell ref="C3:W3"/>
    <mergeCell ref="P11:Q11"/>
    <mergeCell ref="F7:G7"/>
    <mergeCell ref="F8:G8"/>
    <mergeCell ref="C7:D7"/>
    <mergeCell ref="C8:D8"/>
    <mergeCell ref="A13:B13"/>
    <mergeCell ref="A42:W47"/>
    <mergeCell ref="F51:M51"/>
    <mergeCell ref="L10:M10"/>
    <mergeCell ref="F10:G10"/>
    <mergeCell ref="Z10:AA10"/>
    <mergeCell ref="Z11:AA27"/>
  </mergeCells>
  <phoneticPr fontId="0" type="noConversion"/>
  <pageMargins left="0.70866141732283472" right="0.70866141732283472" top="0.92380952380952386" bottom="0.78740157480314965" header="0.31496062992125984" footer="0.31496062992125984"/>
  <pageSetup paperSize="9" scale="42" orientation="landscape" r:id="rId2"/>
  <headerFooter>
    <oddHeader>&amp;L&amp;G&amp;R&amp;G</oddHeader>
    <oddFooter>&amp;L&amp;D&amp;R&amp;P von &amp;N</oddFooter>
  </headerFooter>
  <customProperties>
    <customPr name="EpmWorksheetKeyString_GUID" r:id="rId3"/>
  </customProperties>
  <drawing r:id="rId4"/>
  <legacyDrawingHF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LS819"/>
  <sheetViews>
    <sheetView view="pageLayout" zoomScale="85" zoomScaleNormal="100" zoomScalePageLayoutView="85" workbookViewId="0">
      <selection activeCell="D11" sqref="D11"/>
    </sheetView>
  </sheetViews>
  <sheetFormatPr baseColWidth="10" defaultRowHeight="12.75" x14ac:dyDescent="0.2"/>
  <cols>
    <col min="1" max="1" width="3.7109375" style="30" customWidth="1"/>
    <col min="2" max="2" width="15.5703125" style="30" customWidth="1"/>
    <col min="3" max="3" width="34.85546875" style="30" customWidth="1"/>
    <col min="4" max="4" width="15.5703125" style="30" customWidth="1"/>
    <col min="5" max="5" width="9.85546875" style="30" customWidth="1"/>
    <col min="6" max="6" width="8.7109375" style="30" customWidth="1"/>
    <col min="7" max="7" width="9.85546875" style="30" customWidth="1"/>
    <col min="8" max="8" width="5.42578125" style="30" customWidth="1"/>
    <col min="9" max="9" width="8.7109375" style="30" customWidth="1"/>
    <col min="10" max="10" width="9.85546875" style="30" customWidth="1"/>
    <col min="11" max="11" width="5.42578125" style="30" customWidth="1"/>
    <col min="12" max="12" width="8.7109375" style="30" customWidth="1"/>
    <col min="13" max="13" width="9.85546875" style="30" customWidth="1"/>
    <col min="14" max="14" width="5.42578125" style="30" customWidth="1"/>
    <col min="15" max="15" width="8.7109375" style="30" customWidth="1"/>
    <col min="16" max="16" width="9.85546875" style="30" customWidth="1"/>
    <col min="17" max="17" width="5.42578125" style="30" customWidth="1"/>
    <col min="18" max="18" width="8.7109375" style="30" customWidth="1"/>
    <col min="19" max="19" width="9.85546875" style="30" customWidth="1"/>
    <col min="20" max="20" width="5.42578125" style="30" customWidth="1"/>
    <col min="21" max="21" width="8.7109375" style="30" customWidth="1"/>
    <col min="22" max="22" width="9.85546875" style="30" customWidth="1"/>
    <col min="23" max="23" width="15.5703125" style="30" customWidth="1"/>
    <col min="24" max="24" width="5.42578125" style="30" customWidth="1"/>
    <col min="25" max="25" width="8.7109375" style="30" customWidth="1"/>
    <col min="26" max="26" width="9.85546875" style="30" customWidth="1"/>
    <col min="27" max="27" width="9.42578125" style="30" customWidth="1"/>
    <col min="28" max="28" width="8.7109375" style="30" customWidth="1"/>
    <col min="29" max="29" width="9.85546875" style="30" customWidth="1"/>
    <col min="30" max="16384" width="11.42578125" style="30"/>
  </cols>
  <sheetData>
    <row r="1" spans="1:1007" s="24" customFormat="1" ht="0.75" customHeight="1" x14ac:dyDescent="0.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c r="IS1" s="23"/>
      <c r="IT1" s="23"/>
      <c r="IU1" s="23"/>
      <c r="IV1" s="23"/>
      <c r="IW1" s="23"/>
      <c r="IX1" s="23"/>
      <c r="IY1" s="23"/>
      <c r="IZ1" s="23"/>
      <c r="JA1" s="23"/>
      <c r="JB1" s="23"/>
      <c r="JC1" s="23"/>
      <c r="JD1" s="23"/>
      <c r="JE1" s="23"/>
      <c r="JF1" s="23"/>
      <c r="JG1" s="23"/>
      <c r="JH1" s="23"/>
      <c r="JI1" s="23"/>
      <c r="JJ1" s="23"/>
      <c r="JK1" s="23"/>
      <c r="JL1" s="23"/>
      <c r="JM1" s="23"/>
      <c r="JN1" s="23"/>
      <c r="JO1" s="23"/>
      <c r="JP1" s="23"/>
      <c r="JQ1" s="23"/>
      <c r="JR1" s="23"/>
      <c r="JS1" s="23"/>
      <c r="JT1" s="23"/>
      <c r="JU1" s="23"/>
      <c r="JV1" s="23"/>
      <c r="JW1" s="23"/>
      <c r="JX1" s="23"/>
      <c r="JY1" s="23"/>
      <c r="JZ1" s="23"/>
      <c r="KA1" s="23"/>
      <c r="KB1" s="23"/>
      <c r="KC1" s="23"/>
      <c r="KD1" s="23"/>
      <c r="KE1" s="23"/>
      <c r="KF1" s="23"/>
      <c r="KG1" s="23"/>
      <c r="KH1" s="23"/>
      <c r="KI1" s="23"/>
      <c r="KJ1" s="23"/>
      <c r="KK1" s="23"/>
      <c r="KL1" s="23"/>
      <c r="KM1" s="23"/>
      <c r="KN1" s="23"/>
      <c r="KO1" s="23"/>
      <c r="KP1" s="23"/>
      <c r="KQ1" s="23"/>
      <c r="KR1" s="23"/>
      <c r="KS1" s="23"/>
      <c r="KT1" s="23"/>
      <c r="KU1" s="23"/>
      <c r="KV1" s="23"/>
      <c r="KW1" s="23"/>
      <c r="KX1" s="23"/>
      <c r="KY1" s="23"/>
      <c r="KZ1" s="23"/>
      <c r="LA1" s="23"/>
      <c r="LB1" s="23"/>
      <c r="LC1" s="23"/>
      <c r="LD1" s="23"/>
      <c r="LE1" s="23"/>
      <c r="LF1" s="23"/>
      <c r="LG1" s="23"/>
      <c r="LH1" s="23"/>
      <c r="LI1" s="23"/>
      <c r="LJ1" s="23"/>
      <c r="LK1" s="23"/>
      <c r="LL1" s="23"/>
      <c r="LM1" s="23"/>
      <c r="LN1" s="23"/>
      <c r="LO1" s="23"/>
      <c r="LP1" s="23"/>
      <c r="LQ1" s="23"/>
      <c r="LR1" s="23"/>
      <c r="LS1" s="23"/>
      <c r="LT1" s="23"/>
      <c r="LU1" s="23"/>
      <c r="LV1" s="23"/>
      <c r="LW1" s="23"/>
      <c r="LX1" s="23"/>
      <c r="LY1" s="23"/>
      <c r="LZ1" s="23"/>
      <c r="MA1" s="23"/>
      <c r="MB1" s="23"/>
      <c r="MC1" s="23"/>
      <c r="MD1" s="23"/>
      <c r="ME1" s="23"/>
      <c r="MF1" s="23"/>
      <c r="MG1" s="23"/>
      <c r="MH1" s="23"/>
      <c r="MI1" s="23"/>
      <c r="MJ1" s="23"/>
      <c r="MK1" s="23"/>
      <c r="ML1" s="23"/>
      <c r="MM1" s="23"/>
      <c r="MN1" s="23"/>
      <c r="MO1" s="23"/>
      <c r="MP1" s="23"/>
      <c r="MQ1" s="23"/>
      <c r="MR1" s="23"/>
      <c r="MS1" s="23"/>
      <c r="MT1" s="23"/>
      <c r="MU1" s="23"/>
      <c r="MV1" s="23"/>
      <c r="MW1" s="23"/>
      <c r="MX1" s="23"/>
      <c r="MY1" s="23"/>
      <c r="MZ1" s="23"/>
      <c r="NA1" s="23"/>
      <c r="NB1" s="23"/>
      <c r="NC1" s="23"/>
      <c r="ND1" s="23"/>
      <c r="NE1" s="23"/>
      <c r="NF1" s="23"/>
      <c r="NG1" s="23"/>
      <c r="NH1" s="23"/>
      <c r="NI1" s="23"/>
      <c r="NJ1" s="23"/>
      <c r="NK1" s="23"/>
      <c r="NL1" s="23"/>
      <c r="NM1" s="23"/>
      <c r="NN1" s="23"/>
      <c r="NO1" s="23"/>
      <c r="NP1" s="23"/>
      <c r="NQ1" s="23"/>
      <c r="NR1" s="23"/>
      <c r="NS1" s="23"/>
      <c r="NT1" s="23"/>
      <c r="NU1" s="23"/>
      <c r="NV1" s="23"/>
      <c r="NW1" s="23"/>
      <c r="NX1" s="23"/>
      <c r="NY1" s="23"/>
      <c r="NZ1" s="23"/>
      <c r="OA1" s="23"/>
      <c r="OB1" s="23"/>
      <c r="OC1" s="23"/>
      <c r="OD1" s="23"/>
      <c r="OE1" s="23"/>
      <c r="OF1" s="23"/>
      <c r="OG1" s="23"/>
      <c r="OH1" s="23"/>
      <c r="OI1" s="23"/>
      <c r="OJ1" s="23"/>
      <c r="OK1" s="23"/>
      <c r="OL1" s="23"/>
      <c r="OM1" s="23"/>
      <c r="ON1" s="23"/>
      <c r="OO1" s="23"/>
      <c r="OP1" s="23"/>
      <c r="OQ1" s="23"/>
      <c r="OR1" s="23"/>
      <c r="OS1" s="23"/>
      <c r="OT1" s="23"/>
      <c r="OU1" s="23"/>
      <c r="OV1" s="23"/>
      <c r="OW1" s="23"/>
      <c r="OX1" s="23"/>
      <c r="OY1" s="23"/>
      <c r="OZ1" s="23"/>
      <c r="PA1" s="23"/>
      <c r="PB1" s="23"/>
      <c r="PC1" s="23"/>
      <c r="PD1" s="23"/>
      <c r="PE1" s="23"/>
      <c r="PF1" s="23"/>
      <c r="PG1" s="23"/>
      <c r="PH1" s="23"/>
      <c r="PI1" s="23"/>
      <c r="PJ1" s="23"/>
      <c r="PK1" s="23"/>
      <c r="PL1" s="23"/>
      <c r="PM1" s="23"/>
      <c r="PN1" s="23"/>
      <c r="PO1" s="23"/>
      <c r="PP1" s="23"/>
      <c r="PQ1" s="23"/>
      <c r="PR1" s="23"/>
      <c r="PS1" s="23"/>
      <c r="PT1" s="23"/>
      <c r="PU1" s="23"/>
      <c r="PV1" s="23"/>
      <c r="PW1" s="23"/>
      <c r="PX1" s="23"/>
      <c r="PY1" s="23"/>
      <c r="PZ1" s="23"/>
      <c r="QA1" s="23"/>
      <c r="QB1" s="23"/>
      <c r="QC1" s="23"/>
      <c r="QD1" s="23"/>
      <c r="QE1" s="23"/>
      <c r="QF1" s="23"/>
      <c r="QG1" s="23"/>
      <c r="QH1" s="23"/>
      <c r="QI1" s="23"/>
      <c r="QJ1" s="23"/>
      <c r="QK1" s="23"/>
      <c r="QL1" s="23"/>
      <c r="QM1" s="23"/>
      <c r="QN1" s="23"/>
      <c r="QO1" s="23"/>
      <c r="QP1" s="23"/>
      <c r="QQ1" s="23"/>
      <c r="QR1" s="23"/>
      <c r="QS1" s="23"/>
      <c r="QT1" s="23"/>
      <c r="QU1" s="23"/>
      <c r="QV1" s="23"/>
      <c r="QW1" s="23"/>
      <c r="QX1" s="23"/>
      <c r="QY1" s="23"/>
      <c r="QZ1" s="23"/>
      <c r="RA1" s="23"/>
      <c r="RB1" s="23"/>
      <c r="RC1" s="23"/>
      <c r="RD1" s="23"/>
      <c r="RE1" s="23"/>
      <c r="RF1" s="23"/>
      <c r="RG1" s="23"/>
      <c r="RH1" s="23"/>
      <c r="RI1" s="23"/>
      <c r="RJ1" s="23"/>
      <c r="RK1" s="23"/>
      <c r="RL1" s="23"/>
      <c r="RM1" s="23"/>
      <c r="RN1" s="23"/>
      <c r="RO1" s="23"/>
      <c r="RP1" s="23"/>
      <c r="RQ1" s="23"/>
      <c r="RR1" s="23"/>
      <c r="RS1" s="23"/>
      <c r="RT1" s="23"/>
      <c r="RU1" s="23"/>
      <c r="RV1" s="23"/>
      <c r="RW1" s="23"/>
      <c r="RX1" s="23"/>
      <c r="RY1" s="23"/>
      <c r="RZ1" s="23"/>
      <c r="SA1" s="23"/>
      <c r="SB1" s="23"/>
      <c r="SC1" s="23"/>
      <c r="SD1" s="23"/>
      <c r="SE1" s="23"/>
      <c r="SF1" s="23"/>
      <c r="SG1" s="23"/>
      <c r="SH1" s="23"/>
      <c r="SI1" s="23"/>
      <c r="SJ1" s="23"/>
      <c r="SK1" s="23"/>
      <c r="SL1" s="23"/>
      <c r="SM1" s="23"/>
      <c r="SN1" s="23"/>
      <c r="SO1" s="23"/>
      <c r="SP1" s="23"/>
      <c r="SQ1" s="23"/>
      <c r="SR1" s="23"/>
      <c r="SS1" s="23"/>
      <c r="ST1" s="23"/>
      <c r="SU1" s="23"/>
      <c r="SV1" s="23"/>
      <c r="SW1" s="23"/>
      <c r="SX1" s="23"/>
      <c r="SY1" s="23"/>
      <c r="SZ1" s="23"/>
      <c r="TA1" s="23"/>
      <c r="TB1" s="23"/>
      <c r="TC1" s="23"/>
      <c r="TD1" s="23"/>
      <c r="TE1" s="23"/>
      <c r="TF1" s="23"/>
      <c r="TG1" s="23"/>
      <c r="TH1" s="23"/>
      <c r="TI1" s="23"/>
      <c r="TJ1" s="23"/>
      <c r="TK1" s="23"/>
      <c r="TL1" s="23"/>
      <c r="TM1" s="23"/>
      <c r="TN1" s="23"/>
      <c r="TO1" s="23"/>
      <c r="TP1" s="23"/>
      <c r="TQ1" s="23"/>
      <c r="TR1" s="23"/>
      <c r="TS1" s="23"/>
      <c r="TT1" s="23"/>
      <c r="TU1" s="23"/>
      <c r="TV1" s="23"/>
      <c r="TW1" s="23"/>
      <c r="TX1" s="23"/>
      <c r="TY1" s="23"/>
      <c r="TZ1" s="23"/>
      <c r="UA1" s="23"/>
      <c r="UB1" s="23"/>
      <c r="UC1" s="23"/>
      <c r="UD1" s="23"/>
      <c r="UE1" s="23"/>
      <c r="UF1" s="23"/>
      <c r="UG1" s="23"/>
      <c r="UH1" s="23"/>
      <c r="UI1" s="23"/>
      <c r="UJ1" s="23"/>
      <c r="UK1" s="23"/>
      <c r="UL1" s="23"/>
      <c r="UM1" s="23"/>
      <c r="UN1" s="23"/>
      <c r="UO1" s="23"/>
      <c r="UP1" s="23"/>
      <c r="UQ1" s="23"/>
      <c r="UR1" s="23"/>
      <c r="US1" s="23"/>
      <c r="UT1" s="23"/>
      <c r="UU1" s="23"/>
      <c r="UV1" s="23"/>
      <c r="UW1" s="23"/>
      <c r="UX1" s="23"/>
      <c r="UY1" s="23"/>
      <c r="UZ1" s="23"/>
      <c r="VA1" s="23"/>
      <c r="VB1" s="23"/>
      <c r="VC1" s="23"/>
      <c r="VD1" s="23"/>
      <c r="VE1" s="23"/>
      <c r="VF1" s="23"/>
      <c r="VG1" s="23"/>
      <c r="VH1" s="23"/>
      <c r="VI1" s="23"/>
      <c r="VJ1" s="23"/>
      <c r="VK1" s="23"/>
      <c r="VL1" s="23"/>
      <c r="VM1" s="23"/>
      <c r="VN1" s="23"/>
      <c r="VO1" s="23"/>
      <c r="VP1" s="23"/>
      <c r="VQ1" s="23"/>
      <c r="VR1" s="23"/>
      <c r="VS1" s="23"/>
      <c r="VT1" s="23"/>
      <c r="VU1" s="23"/>
      <c r="VV1" s="23"/>
      <c r="VW1" s="23"/>
      <c r="VX1" s="23"/>
      <c r="VY1" s="23"/>
      <c r="VZ1" s="23"/>
      <c r="WA1" s="23"/>
      <c r="WB1" s="23"/>
      <c r="WC1" s="23"/>
      <c r="WD1" s="23"/>
      <c r="WE1" s="23"/>
      <c r="WF1" s="23"/>
      <c r="WG1" s="23"/>
      <c r="WH1" s="23"/>
      <c r="WI1" s="23"/>
      <c r="WJ1" s="23"/>
      <c r="WK1" s="23"/>
      <c r="WL1" s="23"/>
      <c r="WM1" s="23"/>
      <c r="WN1" s="23"/>
      <c r="WO1" s="23"/>
      <c r="WP1" s="23"/>
      <c r="WQ1" s="23"/>
      <c r="WR1" s="23"/>
      <c r="WS1" s="23"/>
      <c r="WT1" s="23"/>
      <c r="WU1" s="23"/>
      <c r="WV1" s="23"/>
      <c r="WW1" s="23"/>
      <c r="WX1" s="23"/>
      <c r="WY1" s="23"/>
      <c r="WZ1" s="23"/>
      <c r="XA1" s="23"/>
      <c r="XB1" s="23"/>
      <c r="XC1" s="23"/>
      <c r="XD1" s="23"/>
      <c r="XE1" s="23"/>
      <c r="XF1" s="23"/>
      <c r="XG1" s="23"/>
      <c r="XH1" s="23"/>
      <c r="XI1" s="23"/>
      <c r="XJ1" s="23"/>
      <c r="XK1" s="23"/>
      <c r="XL1" s="23"/>
      <c r="XM1" s="23"/>
      <c r="XN1" s="23"/>
      <c r="XO1" s="23"/>
      <c r="XP1" s="23"/>
      <c r="XQ1" s="23"/>
      <c r="XR1" s="23"/>
      <c r="XS1" s="23"/>
      <c r="XT1" s="23"/>
      <c r="XU1" s="23"/>
      <c r="XV1" s="23"/>
      <c r="XW1" s="23"/>
      <c r="XX1" s="23"/>
      <c r="XY1" s="23"/>
      <c r="XZ1" s="23"/>
      <c r="YA1" s="23"/>
      <c r="YB1" s="23"/>
      <c r="YC1" s="23"/>
      <c r="YD1" s="23"/>
      <c r="YE1" s="23"/>
      <c r="YF1" s="23"/>
      <c r="YG1" s="23"/>
      <c r="YH1" s="23"/>
      <c r="YI1" s="23"/>
      <c r="YJ1" s="23"/>
      <c r="YK1" s="23"/>
      <c r="YL1" s="23"/>
      <c r="YM1" s="23"/>
      <c r="YN1" s="23"/>
      <c r="YO1" s="23"/>
      <c r="YP1" s="23"/>
      <c r="YQ1" s="23"/>
      <c r="YR1" s="23"/>
      <c r="YS1" s="23"/>
      <c r="YT1" s="23"/>
      <c r="YU1" s="23"/>
      <c r="YV1" s="23"/>
      <c r="YW1" s="23"/>
      <c r="YX1" s="23"/>
      <c r="YY1" s="23"/>
      <c r="YZ1" s="23"/>
      <c r="ZA1" s="23"/>
      <c r="ZB1" s="23"/>
      <c r="ZC1" s="23"/>
      <c r="ZD1" s="23"/>
      <c r="ZE1" s="23"/>
      <c r="ZF1" s="23"/>
      <c r="ZG1" s="23"/>
      <c r="ZH1" s="23"/>
      <c r="ZI1" s="23"/>
      <c r="ZJ1" s="23"/>
      <c r="ZK1" s="23"/>
      <c r="ZL1" s="23"/>
      <c r="ZM1" s="23"/>
      <c r="ZN1" s="23"/>
      <c r="ZO1" s="23"/>
      <c r="ZP1" s="23"/>
      <c r="ZQ1" s="23"/>
      <c r="ZR1" s="23"/>
      <c r="ZS1" s="23"/>
      <c r="ZT1" s="23"/>
      <c r="ZU1" s="23"/>
      <c r="ZV1" s="23"/>
      <c r="ZW1" s="23"/>
      <c r="ZX1" s="23"/>
      <c r="ZY1" s="23"/>
      <c r="ZZ1" s="23"/>
      <c r="AAA1" s="23"/>
      <c r="AAB1" s="23"/>
      <c r="AAC1" s="23"/>
      <c r="AAD1" s="23"/>
      <c r="AAE1" s="23"/>
      <c r="AAF1" s="23"/>
      <c r="AAG1" s="23"/>
      <c r="AAH1" s="23"/>
      <c r="AAI1" s="23"/>
      <c r="AAJ1" s="23"/>
      <c r="AAK1" s="23"/>
      <c r="AAL1" s="23"/>
      <c r="AAM1" s="23"/>
      <c r="AAN1" s="23"/>
      <c r="AAO1" s="23"/>
      <c r="AAP1" s="23"/>
      <c r="AAQ1" s="23"/>
      <c r="AAR1" s="23"/>
      <c r="AAS1" s="23"/>
      <c r="AAT1" s="23"/>
      <c r="AAU1" s="23"/>
      <c r="AAV1" s="23"/>
      <c r="AAW1" s="23"/>
      <c r="AAX1" s="23"/>
      <c r="AAY1" s="23"/>
      <c r="AAZ1" s="23"/>
      <c r="ABA1" s="23"/>
      <c r="ABB1" s="23"/>
      <c r="ABC1" s="23"/>
      <c r="ABD1" s="23"/>
      <c r="ABE1" s="23"/>
      <c r="ABF1" s="23"/>
      <c r="ABG1" s="23"/>
      <c r="ABH1" s="23"/>
      <c r="ABI1" s="23"/>
      <c r="ABJ1" s="23"/>
      <c r="ABK1" s="23"/>
      <c r="ABL1" s="23"/>
      <c r="ABM1" s="23"/>
      <c r="ABN1" s="23"/>
      <c r="ABO1" s="23"/>
      <c r="ABP1" s="23"/>
      <c r="ABQ1" s="23"/>
      <c r="ABR1" s="23"/>
      <c r="ABS1" s="23"/>
      <c r="ABT1" s="23"/>
      <c r="ABU1" s="23"/>
      <c r="ABV1" s="23"/>
      <c r="ABW1" s="23"/>
      <c r="ABX1" s="23"/>
      <c r="ABY1" s="23"/>
      <c r="ABZ1" s="23"/>
      <c r="ACA1" s="23"/>
      <c r="ACB1" s="23"/>
      <c r="ACC1" s="23"/>
      <c r="ACD1" s="23"/>
      <c r="ACE1" s="23"/>
      <c r="ACF1" s="23"/>
      <c r="ACG1" s="23"/>
      <c r="ACH1" s="23"/>
      <c r="ACI1" s="23"/>
      <c r="ACJ1" s="23"/>
      <c r="ACK1" s="23"/>
      <c r="ACL1" s="23"/>
      <c r="ACM1" s="23"/>
      <c r="ACN1" s="23"/>
      <c r="ACO1" s="23"/>
      <c r="ACP1" s="23"/>
      <c r="ACQ1" s="23"/>
      <c r="ACR1" s="23"/>
      <c r="ACS1" s="23"/>
      <c r="ACT1" s="23"/>
      <c r="ACU1" s="23"/>
      <c r="ACV1" s="23"/>
      <c r="ACW1" s="23"/>
      <c r="ACX1" s="23"/>
      <c r="ACY1" s="23"/>
      <c r="ACZ1" s="23"/>
      <c r="ADA1" s="23"/>
      <c r="ADB1" s="23"/>
      <c r="ADC1" s="23"/>
      <c r="ADD1" s="23"/>
      <c r="ADE1" s="23"/>
      <c r="ADF1" s="23"/>
      <c r="ADG1" s="23"/>
      <c r="ADH1" s="23"/>
      <c r="ADI1" s="23"/>
      <c r="ADJ1" s="23"/>
      <c r="ADK1" s="23"/>
      <c r="ADL1" s="23"/>
      <c r="ADM1" s="23"/>
      <c r="ADN1" s="23"/>
      <c r="ADO1" s="23"/>
      <c r="ADP1" s="23"/>
      <c r="ADQ1" s="23"/>
      <c r="ADR1" s="23"/>
      <c r="ADS1" s="23"/>
      <c r="ADT1" s="23"/>
      <c r="ADU1" s="23"/>
      <c r="ADV1" s="23"/>
      <c r="ADW1" s="23"/>
      <c r="ADX1" s="23"/>
      <c r="ADY1" s="23"/>
      <c r="ADZ1" s="23"/>
      <c r="AEA1" s="23"/>
      <c r="AEB1" s="23"/>
      <c r="AEC1" s="23"/>
      <c r="AED1" s="23"/>
      <c r="AEE1" s="23"/>
      <c r="AEF1" s="23"/>
      <c r="AEG1" s="23"/>
      <c r="AEH1" s="23"/>
      <c r="AEI1" s="23"/>
      <c r="AEJ1" s="23"/>
      <c r="AEK1" s="23"/>
      <c r="AEL1" s="23"/>
      <c r="AEM1" s="23"/>
      <c r="AEN1" s="23"/>
      <c r="AEO1" s="23"/>
      <c r="AEP1" s="23"/>
      <c r="AEQ1" s="23"/>
      <c r="AER1" s="23"/>
      <c r="AES1" s="23"/>
      <c r="AET1" s="23"/>
      <c r="AEU1" s="23"/>
      <c r="AEV1" s="23"/>
      <c r="AEW1" s="23"/>
      <c r="AEX1" s="23"/>
      <c r="AEY1" s="23"/>
      <c r="AEZ1" s="23"/>
      <c r="AFA1" s="23"/>
      <c r="AFB1" s="23"/>
      <c r="AFC1" s="23"/>
      <c r="AFD1" s="23"/>
      <c r="AFE1" s="23"/>
      <c r="AFF1" s="23"/>
      <c r="AFG1" s="23"/>
      <c r="AFH1" s="23"/>
      <c r="AFI1" s="23"/>
      <c r="AFJ1" s="23"/>
      <c r="AFK1" s="23"/>
      <c r="AFL1" s="23"/>
      <c r="AFM1" s="23"/>
      <c r="AFN1" s="23"/>
      <c r="AFO1" s="23"/>
      <c r="AFP1" s="23"/>
      <c r="AFQ1" s="23"/>
      <c r="AFR1" s="23"/>
      <c r="AFS1" s="23"/>
      <c r="AFT1" s="23"/>
      <c r="AFU1" s="23"/>
      <c r="AFV1" s="23"/>
      <c r="AFW1" s="23"/>
      <c r="AFX1" s="23"/>
      <c r="AFY1" s="23"/>
      <c r="AFZ1" s="23"/>
      <c r="AGA1" s="23"/>
      <c r="AGB1" s="23"/>
      <c r="AGC1" s="23"/>
      <c r="AGD1" s="23"/>
      <c r="AGE1" s="23"/>
      <c r="AGF1" s="23"/>
      <c r="AGG1" s="23"/>
      <c r="AGH1" s="23"/>
      <c r="AGI1" s="23"/>
      <c r="AGJ1" s="23"/>
      <c r="AGK1" s="23"/>
      <c r="AGL1" s="23"/>
      <c r="AGM1" s="23"/>
      <c r="AGN1" s="23"/>
      <c r="AGO1" s="23"/>
      <c r="AGP1" s="23"/>
      <c r="AGQ1" s="23"/>
      <c r="AGR1" s="23"/>
      <c r="AGS1" s="23"/>
      <c r="AGT1" s="23"/>
      <c r="AGU1" s="23"/>
      <c r="AGV1" s="23"/>
      <c r="AGW1" s="23"/>
      <c r="AGX1" s="23"/>
      <c r="AGY1" s="23"/>
      <c r="AGZ1" s="23"/>
      <c r="AHA1" s="23"/>
      <c r="AHB1" s="23"/>
      <c r="AHC1" s="23"/>
      <c r="AHD1" s="23"/>
      <c r="AHE1" s="23"/>
      <c r="AHF1" s="23"/>
      <c r="AHG1" s="23"/>
      <c r="AHH1" s="23"/>
      <c r="AHI1" s="23"/>
      <c r="AHJ1" s="23"/>
      <c r="AHK1" s="23"/>
      <c r="AHL1" s="23"/>
      <c r="AHM1" s="23"/>
      <c r="AHN1" s="23"/>
      <c r="AHO1" s="23"/>
      <c r="AHP1" s="23"/>
      <c r="AHQ1" s="23"/>
      <c r="AHR1" s="23"/>
      <c r="AHS1" s="23"/>
      <c r="AHT1" s="23"/>
      <c r="AHU1" s="23"/>
      <c r="AHV1" s="23"/>
      <c r="AHW1" s="23"/>
      <c r="AHX1" s="23"/>
      <c r="AHY1" s="23"/>
      <c r="AHZ1" s="23"/>
      <c r="AIA1" s="23"/>
      <c r="AIB1" s="23"/>
      <c r="AIC1" s="23"/>
      <c r="AID1" s="23"/>
      <c r="AIE1" s="23"/>
      <c r="AIF1" s="23"/>
      <c r="AIG1" s="23"/>
      <c r="AIH1" s="23"/>
      <c r="AII1" s="23"/>
      <c r="AIJ1" s="23"/>
      <c r="AIK1" s="23"/>
      <c r="AIL1" s="23"/>
      <c r="AIM1" s="23"/>
      <c r="AIN1" s="23"/>
      <c r="AIO1" s="23"/>
      <c r="AIP1" s="23"/>
      <c r="AIQ1" s="23"/>
      <c r="AIR1" s="23"/>
      <c r="AIS1" s="23"/>
      <c r="AIT1" s="23"/>
      <c r="AIU1" s="23"/>
      <c r="AIV1" s="23"/>
      <c r="AIW1" s="23"/>
      <c r="AIX1" s="23"/>
      <c r="AIY1" s="23"/>
      <c r="AIZ1" s="23"/>
      <c r="AJA1" s="23"/>
      <c r="AJB1" s="23"/>
      <c r="AJC1" s="23"/>
      <c r="AJD1" s="23"/>
      <c r="AJE1" s="23"/>
      <c r="AJF1" s="23"/>
      <c r="AJG1" s="23"/>
      <c r="AJH1" s="23"/>
      <c r="AJI1" s="23"/>
      <c r="AJJ1" s="23"/>
      <c r="AJK1" s="23"/>
      <c r="AJL1" s="23"/>
      <c r="AJM1" s="23"/>
      <c r="AJN1" s="23"/>
      <c r="AJO1" s="23"/>
      <c r="AJP1" s="23"/>
      <c r="AJQ1" s="23"/>
      <c r="AJR1" s="23"/>
      <c r="AJS1" s="23"/>
      <c r="AJT1" s="23"/>
      <c r="AJU1" s="23"/>
      <c r="AJV1" s="23"/>
      <c r="AJW1" s="23"/>
      <c r="AJX1" s="23"/>
      <c r="AJY1" s="23"/>
      <c r="AJZ1" s="23"/>
      <c r="AKA1" s="23"/>
      <c r="AKB1" s="23"/>
      <c r="AKC1" s="23"/>
      <c r="AKD1" s="23"/>
      <c r="AKE1" s="23"/>
      <c r="AKF1" s="23"/>
      <c r="AKG1" s="23"/>
      <c r="AKH1" s="23"/>
      <c r="AKI1" s="23"/>
      <c r="AKJ1" s="23"/>
      <c r="AKK1" s="23"/>
      <c r="AKL1" s="23"/>
      <c r="AKM1" s="23"/>
      <c r="AKN1" s="23"/>
      <c r="AKO1" s="23"/>
      <c r="AKP1" s="23"/>
      <c r="AKQ1" s="23"/>
      <c r="AKR1" s="23"/>
      <c r="AKS1" s="23"/>
      <c r="AKT1" s="23"/>
      <c r="AKU1" s="23"/>
      <c r="AKV1" s="23"/>
      <c r="AKW1" s="23"/>
      <c r="AKX1" s="23"/>
      <c r="AKY1" s="23"/>
      <c r="AKZ1" s="23"/>
      <c r="ALA1" s="23"/>
      <c r="ALB1" s="23"/>
      <c r="ALC1" s="23"/>
      <c r="ALD1" s="23"/>
      <c r="ALE1" s="23"/>
      <c r="ALF1" s="23"/>
      <c r="ALG1" s="23"/>
      <c r="ALH1" s="23"/>
      <c r="ALI1" s="23"/>
      <c r="ALJ1" s="23"/>
      <c r="ALK1" s="23"/>
      <c r="ALL1" s="23"/>
      <c r="ALM1" s="23"/>
      <c r="ALN1" s="23"/>
      <c r="ALO1" s="23"/>
      <c r="ALP1" s="23"/>
      <c r="ALQ1" s="23"/>
      <c r="ALR1" s="23"/>
      <c r="ALS1" s="23"/>
    </row>
    <row r="2" spans="1:1007" s="28" customFormat="1" ht="20.25" hidden="1" customHeight="1" x14ac:dyDescent="0.25">
      <c r="A2" s="25"/>
      <c r="B2" s="25"/>
      <c r="C2" s="26"/>
      <c r="D2" s="26"/>
      <c r="E2" s="26"/>
      <c r="F2" s="26"/>
      <c r="G2" s="26"/>
      <c r="H2" s="26"/>
      <c r="I2" s="27"/>
      <c r="J2" s="27"/>
      <c r="K2" s="27"/>
      <c r="L2" s="27"/>
      <c r="M2" s="27"/>
      <c r="N2" s="27"/>
      <c r="O2" s="27"/>
      <c r="P2" s="27"/>
      <c r="Q2" s="27"/>
      <c r="R2" s="27"/>
      <c r="S2" s="27"/>
      <c r="T2" s="27"/>
      <c r="U2" s="27"/>
      <c r="V2" s="27"/>
      <c r="W2" s="27"/>
      <c r="X2" s="27"/>
      <c r="Y2" s="27"/>
      <c r="Z2" s="27"/>
      <c r="AA2" s="27"/>
      <c r="AB2" s="27"/>
      <c r="AC2" s="27"/>
    </row>
    <row r="3" spans="1:1007" s="24" customFormat="1" ht="18" hidden="1" customHeight="1" x14ac:dyDescent="0.25">
      <c r="A3" s="27"/>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row>
    <row r="4" spans="1:1007" s="24" customFormat="1" ht="59.25" customHeight="1" x14ac:dyDescent="0.3">
      <c r="A4" s="277" t="str">
        <f>Zusammenfassung!A1</f>
        <v xml:space="preserve">Honorarberechnung Generalplaner
Gesamtsanierung Mannschaftskaserne 2, Wpl Emmen </v>
      </c>
      <c r="B4" s="277"/>
      <c r="C4" s="277"/>
      <c r="D4" s="277"/>
      <c r="E4" s="277"/>
      <c r="F4" s="21"/>
      <c r="G4" s="21"/>
      <c r="H4" s="2"/>
      <c r="I4" s="2"/>
      <c r="J4" s="2"/>
      <c r="K4" s="2"/>
      <c r="L4" s="2"/>
      <c r="M4" s="2"/>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c r="IW4" s="8"/>
      <c r="IX4" s="8"/>
      <c r="IY4" s="8"/>
      <c r="IZ4" s="8"/>
      <c r="JA4" s="8"/>
      <c r="JB4" s="8"/>
      <c r="JC4" s="8"/>
      <c r="JD4" s="8"/>
      <c r="JE4" s="8"/>
      <c r="JF4" s="8"/>
      <c r="JG4" s="8"/>
      <c r="JH4" s="8"/>
      <c r="JI4" s="8"/>
      <c r="JJ4" s="8"/>
      <c r="JK4" s="8"/>
      <c r="JL4" s="8"/>
      <c r="JM4" s="8"/>
      <c r="JN4" s="8"/>
      <c r="JO4" s="8"/>
      <c r="JP4" s="8"/>
      <c r="JQ4" s="8"/>
      <c r="JR4" s="8"/>
      <c r="JS4" s="8"/>
      <c r="JT4" s="8"/>
      <c r="JU4" s="8"/>
      <c r="JV4" s="8"/>
      <c r="JW4" s="8"/>
      <c r="JX4" s="8"/>
      <c r="JY4" s="8"/>
      <c r="JZ4" s="8"/>
      <c r="KA4" s="8"/>
      <c r="KB4" s="8"/>
      <c r="KC4" s="8"/>
      <c r="KD4" s="8"/>
      <c r="KE4" s="8"/>
      <c r="KF4" s="8"/>
      <c r="KG4" s="8"/>
      <c r="KH4" s="8"/>
      <c r="KI4" s="8"/>
      <c r="KJ4" s="8"/>
      <c r="KK4" s="8"/>
      <c r="KL4" s="8"/>
      <c r="KM4" s="8"/>
      <c r="KN4" s="8"/>
      <c r="KO4" s="8"/>
      <c r="KP4" s="8"/>
      <c r="KQ4" s="8"/>
      <c r="KR4" s="8"/>
      <c r="KS4" s="8"/>
      <c r="KT4" s="8"/>
      <c r="KU4" s="8"/>
      <c r="KV4" s="8"/>
      <c r="KW4" s="8"/>
      <c r="KX4" s="8"/>
      <c r="KY4" s="8"/>
      <c r="KZ4" s="8"/>
      <c r="LA4" s="8"/>
      <c r="LB4" s="8"/>
      <c r="LC4" s="8"/>
      <c r="LD4" s="8"/>
      <c r="LE4" s="8"/>
      <c r="LF4" s="8"/>
      <c r="LG4" s="8"/>
      <c r="LH4" s="8"/>
      <c r="LI4" s="8"/>
      <c r="LJ4" s="8"/>
      <c r="LK4" s="8"/>
      <c r="LL4" s="8"/>
      <c r="LM4" s="8"/>
      <c r="LN4" s="8"/>
      <c r="LO4" s="8"/>
      <c r="LP4" s="8"/>
      <c r="LQ4" s="8"/>
      <c r="LR4" s="8"/>
      <c r="LS4" s="8"/>
      <c r="LT4" s="8"/>
      <c r="LU4" s="8"/>
      <c r="LV4" s="8"/>
      <c r="LW4" s="8"/>
      <c r="LX4" s="8"/>
      <c r="LY4" s="8"/>
      <c r="LZ4" s="8"/>
      <c r="MA4" s="8"/>
      <c r="MB4" s="8"/>
      <c r="MC4" s="8"/>
      <c r="MD4" s="8"/>
      <c r="ME4" s="8"/>
      <c r="MF4" s="8"/>
      <c r="MG4" s="8"/>
      <c r="MH4" s="8"/>
      <c r="MI4" s="8"/>
      <c r="MJ4" s="8"/>
      <c r="MK4" s="8"/>
      <c r="ML4" s="8"/>
      <c r="MM4" s="8"/>
      <c r="MN4" s="8"/>
      <c r="MO4" s="8"/>
      <c r="MP4" s="8"/>
      <c r="MQ4" s="8"/>
      <c r="MR4" s="8"/>
      <c r="MS4" s="8"/>
      <c r="MT4" s="8"/>
      <c r="MU4" s="8"/>
      <c r="MV4" s="8"/>
      <c r="MW4" s="8"/>
      <c r="MX4" s="8"/>
      <c r="MY4" s="8"/>
      <c r="MZ4" s="8"/>
      <c r="NA4" s="8"/>
      <c r="NB4" s="8"/>
      <c r="NC4" s="8"/>
      <c r="ND4" s="8"/>
      <c r="NE4" s="8"/>
      <c r="NF4" s="8"/>
      <c r="NG4" s="8"/>
      <c r="NH4" s="8"/>
      <c r="NI4" s="8"/>
      <c r="NJ4" s="8"/>
      <c r="NK4" s="8"/>
      <c r="NL4" s="8"/>
      <c r="NM4" s="8"/>
      <c r="NN4" s="8"/>
      <c r="NO4" s="8"/>
      <c r="NP4" s="8"/>
      <c r="NQ4" s="8"/>
      <c r="NR4" s="8"/>
      <c r="NS4" s="8"/>
      <c r="NT4" s="8"/>
      <c r="NU4" s="8"/>
      <c r="NV4" s="8"/>
      <c r="NW4" s="8"/>
      <c r="NX4" s="8"/>
      <c r="NY4" s="8"/>
      <c r="NZ4" s="8"/>
      <c r="OA4" s="8"/>
      <c r="OB4" s="8"/>
      <c r="OC4" s="8"/>
      <c r="OD4" s="8"/>
      <c r="OE4" s="8"/>
      <c r="OF4" s="8"/>
      <c r="OG4" s="8"/>
      <c r="OH4" s="8"/>
      <c r="OI4" s="8"/>
      <c r="OJ4" s="8"/>
      <c r="OK4" s="8"/>
      <c r="OL4" s="8"/>
      <c r="OM4" s="8"/>
      <c r="ON4" s="8"/>
      <c r="OO4" s="8"/>
      <c r="OP4" s="8"/>
      <c r="OQ4" s="8"/>
      <c r="OR4" s="8"/>
      <c r="OS4" s="8"/>
      <c r="OT4" s="8"/>
      <c r="OU4" s="8"/>
      <c r="OV4" s="8"/>
      <c r="OW4" s="8"/>
      <c r="OX4" s="8"/>
      <c r="OY4" s="8"/>
      <c r="OZ4" s="8"/>
      <c r="PA4" s="8"/>
      <c r="PB4" s="8"/>
      <c r="PC4" s="8"/>
      <c r="PD4" s="8"/>
      <c r="PE4" s="8"/>
      <c r="PF4" s="8"/>
      <c r="PG4" s="8"/>
      <c r="PH4" s="8"/>
      <c r="PI4" s="8"/>
      <c r="PJ4" s="8"/>
      <c r="PK4" s="8"/>
      <c r="PL4" s="8"/>
      <c r="PM4" s="8"/>
      <c r="PN4" s="8"/>
      <c r="PO4" s="8"/>
      <c r="PP4" s="8"/>
      <c r="PQ4" s="8"/>
      <c r="PR4" s="8"/>
      <c r="PS4" s="8"/>
      <c r="PT4" s="8"/>
      <c r="PU4" s="8"/>
      <c r="PV4" s="8"/>
      <c r="PW4" s="8"/>
      <c r="PX4" s="8"/>
      <c r="PY4" s="8"/>
      <c r="PZ4" s="8"/>
      <c r="QA4" s="8"/>
      <c r="QB4" s="8"/>
      <c r="QC4" s="8"/>
      <c r="QD4" s="8"/>
      <c r="QE4" s="8"/>
      <c r="QF4" s="8"/>
      <c r="QG4" s="8"/>
      <c r="QH4" s="8"/>
      <c r="QI4" s="8"/>
      <c r="QJ4" s="8"/>
      <c r="QK4" s="8"/>
      <c r="QL4" s="8"/>
      <c r="QM4" s="8"/>
      <c r="QN4" s="8"/>
      <c r="QO4" s="8"/>
      <c r="QP4" s="8"/>
      <c r="QQ4" s="8"/>
      <c r="QR4" s="8"/>
      <c r="QS4" s="8"/>
      <c r="QT4" s="8"/>
      <c r="QU4" s="8"/>
      <c r="QV4" s="8"/>
      <c r="QW4" s="8"/>
      <c r="QX4" s="8"/>
      <c r="QY4" s="8"/>
      <c r="QZ4" s="8"/>
      <c r="RA4" s="8"/>
      <c r="RB4" s="8"/>
      <c r="RC4" s="8"/>
      <c r="RD4" s="8"/>
      <c r="RE4" s="8"/>
      <c r="RF4" s="8"/>
      <c r="RG4" s="8"/>
      <c r="RH4" s="8"/>
      <c r="RI4" s="8"/>
      <c r="RJ4" s="8"/>
      <c r="RK4" s="8"/>
      <c r="RL4" s="8"/>
      <c r="RM4" s="8"/>
      <c r="RN4" s="8"/>
      <c r="RO4" s="8"/>
      <c r="RP4" s="8"/>
      <c r="RQ4" s="8"/>
      <c r="RR4" s="8"/>
      <c r="RS4" s="8"/>
      <c r="RT4" s="8"/>
      <c r="RU4" s="8"/>
      <c r="RV4" s="8"/>
      <c r="RW4" s="8"/>
      <c r="RX4" s="8"/>
      <c r="RY4" s="8"/>
      <c r="RZ4" s="8"/>
      <c r="SA4" s="8"/>
      <c r="SB4" s="8"/>
      <c r="SC4" s="8"/>
      <c r="SD4" s="8"/>
      <c r="SE4" s="8"/>
      <c r="SF4" s="8"/>
      <c r="SG4" s="8"/>
      <c r="SH4" s="8"/>
      <c r="SI4" s="8"/>
      <c r="SJ4" s="8"/>
      <c r="SK4" s="8"/>
      <c r="SL4" s="8"/>
      <c r="SM4" s="8"/>
      <c r="SN4" s="8"/>
      <c r="SO4" s="8"/>
      <c r="SP4" s="8"/>
      <c r="SQ4" s="8"/>
      <c r="SR4" s="8"/>
      <c r="SS4" s="8"/>
      <c r="ST4" s="8"/>
      <c r="SU4" s="8"/>
      <c r="SV4" s="8"/>
      <c r="SW4" s="8"/>
      <c r="SX4" s="8"/>
      <c r="SY4" s="8"/>
      <c r="SZ4" s="8"/>
      <c r="TA4" s="8"/>
      <c r="TB4" s="8"/>
      <c r="TC4" s="8"/>
      <c r="TD4" s="8"/>
      <c r="TE4" s="8"/>
      <c r="TF4" s="8"/>
      <c r="TG4" s="8"/>
      <c r="TH4" s="8"/>
      <c r="TI4" s="8"/>
      <c r="TJ4" s="8"/>
      <c r="TK4" s="8"/>
      <c r="TL4" s="8"/>
      <c r="TM4" s="8"/>
      <c r="TN4" s="8"/>
      <c r="TO4" s="8"/>
      <c r="TP4" s="8"/>
      <c r="TQ4" s="8"/>
      <c r="TR4" s="8"/>
      <c r="TS4" s="8"/>
      <c r="TT4" s="8"/>
      <c r="TU4" s="8"/>
      <c r="TV4" s="8"/>
      <c r="TW4" s="8"/>
      <c r="TX4" s="8"/>
      <c r="TY4" s="8"/>
      <c r="TZ4" s="8"/>
      <c r="UA4" s="8"/>
      <c r="UB4" s="8"/>
      <c r="UC4" s="8"/>
      <c r="UD4" s="8"/>
      <c r="UE4" s="8"/>
      <c r="UF4" s="8"/>
      <c r="UG4" s="8"/>
      <c r="UH4" s="8"/>
      <c r="UI4" s="8"/>
      <c r="UJ4" s="8"/>
      <c r="UK4" s="8"/>
      <c r="UL4" s="8"/>
      <c r="UM4" s="8"/>
      <c r="UN4" s="8"/>
      <c r="UO4" s="8"/>
      <c r="UP4" s="8"/>
      <c r="UQ4" s="8"/>
      <c r="UR4" s="8"/>
      <c r="US4" s="8"/>
      <c r="UT4" s="8"/>
      <c r="UU4" s="8"/>
      <c r="UV4" s="8"/>
      <c r="UW4" s="8"/>
      <c r="UX4" s="8"/>
      <c r="UY4" s="8"/>
      <c r="UZ4" s="8"/>
      <c r="VA4" s="8"/>
      <c r="VB4" s="8"/>
      <c r="VC4" s="8"/>
      <c r="VD4" s="8"/>
      <c r="VE4" s="8"/>
      <c r="VF4" s="8"/>
      <c r="VG4" s="8"/>
      <c r="VH4" s="8"/>
      <c r="VI4" s="8"/>
      <c r="VJ4" s="8"/>
      <c r="VK4" s="8"/>
      <c r="VL4" s="8"/>
      <c r="VM4" s="8"/>
      <c r="VN4" s="8"/>
      <c r="VO4" s="8"/>
      <c r="VP4" s="8"/>
      <c r="VQ4" s="8"/>
      <c r="VR4" s="8"/>
      <c r="VS4" s="8"/>
      <c r="VT4" s="8"/>
      <c r="VU4" s="8"/>
      <c r="VV4" s="8"/>
      <c r="VW4" s="8"/>
      <c r="VX4" s="8"/>
      <c r="VY4" s="8"/>
      <c r="VZ4" s="8"/>
      <c r="WA4" s="8"/>
      <c r="WB4" s="8"/>
      <c r="WC4" s="8"/>
      <c r="WD4" s="8"/>
      <c r="WE4" s="8"/>
      <c r="WF4" s="8"/>
      <c r="WG4" s="8"/>
      <c r="WH4" s="8"/>
      <c r="WI4" s="8"/>
      <c r="WJ4" s="8"/>
      <c r="WK4" s="8"/>
      <c r="WL4" s="8"/>
      <c r="WM4" s="8"/>
      <c r="WN4" s="8"/>
      <c r="WO4" s="8"/>
      <c r="WP4" s="8"/>
      <c r="WQ4" s="8"/>
      <c r="WR4" s="8"/>
      <c r="WS4" s="8"/>
      <c r="WT4" s="8"/>
      <c r="WU4" s="8"/>
      <c r="WV4" s="8"/>
      <c r="WW4" s="8"/>
      <c r="WX4" s="8"/>
      <c r="WY4" s="8"/>
      <c r="WZ4" s="8"/>
      <c r="XA4" s="8"/>
      <c r="XB4" s="8"/>
      <c r="XC4" s="8"/>
      <c r="XD4" s="8"/>
      <c r="XE4" s="8"/>
      <c r="XF4" s="8"/>
      <c r="XG4" s="8"/>
      <c r="XH4" s="8"/>
      <c r="XI4" s="8"/>
      <c r="XJ4" s="8"/>
      <c r="XK4" s="8"/>
      <c r="XL4" s="8"/>
      <c r="XM4" s="8"/>
      <c r="XN4" s="8"/>
      <c r="XO4" s="8"/>
      <c r="XP4" s="8"/>
      <c r="XQ4" s="8"/>
      <c r="XR4" s="8"/>
      <c r="XS4" s="8"/>
      <c r="XT4" s="8"/>
      <c r="XU4" s="8"/>
      <c r="XV4" s="8"/>
      <c r="XW4" s="8"/>
      <c r="XX4" s="8"/>
      <c r="XY4" s="8"/>
      <c r="XZ4" s="8"/>
      <c r="YA4" s="8"/>
      <c r="YB4" s="8"/>
      <c r="YC4" s="8"/>
      <c r="YD4" s="8"/>
      <c r="YE4" s="8"/>
      <c r="YF4" s="8"/>
      <c r="YG4" s="8"/>
      <c r="YH4" s="8"/>
      <c r="YI4" s="8"/>
      <c r="YJ4" s="8"/>
      <c r="YK4" s="8"/>
      <c r="YL4" s="8"/>
      <c r="YM4" s="8"/>
      <c r="YN4" s="8"/>
      <c r="YO4" s="8"/>
      <c r="YP4" s="8"/>
      <c r="YQ4" s="8"/>
      <c r="YR4" s="8"/>
      <c r="YS4" s="8"/>
      <c r="YT4" s="8"/>
      <c r="YU4" s="8"/>
      <c r="YV4" s="8"/>
      <c r="YW4" s="8"/>
      <c r="YX4" s="8"/>
      <c r="YY4" s="8"/>
      <c r="YZ4" s="8"/>
      <c r="ZA4" s="8"/>
      <c r="ZB4" s="8"/>
      <c r="ZC4" s="8"/>
      <c r="ZD4" s="8"/>
      <c r="ZE4" s="8"/>
      <c r="ZF4" s="8"/>
      <c r="ZG4" s="8"/>
      <c r="ZH4" s="8"/>
      <c r="ZI4" s="8"/>
      <c r="ZJ4" s="8"/>
      <c r="ZK4" s="8"/>
      <c r="ZL4" s="8"/>
      <c r="ZM4" s="8"/>
      <c r="ZN4" s="8"/>
      <c r="ZO4" s="8"/>
      <c r="ZP4" s="8"/>
      <c r="ZQ4" s="8"/>
      <c r="ZR4" s="8"/>
      <c r="ZS4" s="8"/>
      <c r="ZT4" s="8"/>
      <c r="ZU4" s="8"/>
      <c r="ZV4" s="8"/>
      <c r="ZW4" s="8"/>
      <c r="ZX4" s="8"/>
      <c r="ZY4" s="8"/>
      <c r="ZZ4" s="8"/>
      <c r="AAA4" s="8"/>
      <c r="AAB4" s="8"/>
      <c r="AAC4" s="8"/>
      <c r="AAD4" s="8"/>
      <c r="AAE4" s="8"/>
      <c r="AAF4" s="8"/>
      <c r="AAG4" s="8"/>
      <c r="AAH4" s="8"/>
      <c r="AAI4" s="8"/>
      <c r="AAJ4" s="8"/>
      <c r="AAK4" s="8"/>
      <c r="AAL4" s="8"/>
      <c r="AAM4" s="8"/>
      <c r="AAN4" s="8"/>
      <c r="AAO4" s="8"/>
      <c r="AAP4" s="8"/>
      <c r="AAQ4" s="8"/>
      <c r="AAR4" s="8"/>
      <c r="AAS4" s="8"/>
      <c r="AAT4" s="8"/>
      <c r="AAU4" s="8"/>
      <c r="AAV4" s="8"/>
      <c r="AAW4" s="8"/>
      <c r="AAX4" s="8"/>
      <c r="AAY4" s="8"/>
      <c r="AAZ4" s="8"/>
      <c r="ABA4" s="8"/>
      <c r="ABB4" s="8"/>
      <c r="ABC4" s="8"/>
      <c r="ABD4" s="8"/>
      <c r="ABE4" s="8"/>
      <c r="ABF4" s="8"/>
      <c r="ABG4" s="8"/>
      <c r="ABH4" s="8"/>
      <c r="ABI4" s="8"/>
      <c r="ABJ4" s="8"/>
      <c r="ABK4" s="8"/>
      <c r="ABL4" s="8"/>
      <c r="ABM4" s="8"/>
      <c r="ABN4" s="8"/>
      <c r="ABO4" s="8"/>
      <c r="ABP4" s="8"/>
      <c r="ABQ4" s="8"/>
      <c r="ABR4" s="8"/>
      <c r="ABS4" s="8"/>
      <c r="ABT4" s="8"/>
      <c r="ABU4" s="8"/>
      <c r="ABV4" s="8"/>
      <c r="ABW4" s="8"/>
      <c r="ABX4" s="8"/>
      <c r="ABY4" s="8"/>
      <c r="ABZ4" s="8"/>
      <c r="ACA4" s="8"/>
      <c r="ACB4" s="8"/>
      <c r="ACC4" s="8"/>
      <c r="ACD4" s="8"/>
      <c r="ACE4" s="8"/>
      <c r="ACF4" s="8"/>
      <c r="ACG4" s="8"/>
      <c r="ACH4" s="8"/>
      <c r="ACI4" s="8"/>
      <c r="ACJ4" s="8"/>
      <c r="ACK4" s="8"/>
      <c r="ACL4" s="8"/>
      <c r="ACM4" s="8"/>
      <c r="ACN4" s="8"/>
      <c r="ACO4" s="8"/>
      <c r="ACP4" s="8"/>
      <c r="ACQ4" s="8"/>
      <c r="ACR4" s="8"/>
      <c r="ACS4" s="8"/>
      <c r="ACT4" s="8"/>
      <c r="ACU4" s="8"/>
      <c r="ACV4" s="8"/>
      <c r="ACW4" s="8"/>
      <c r="ACX4" s="8"/>
      <c r="ACY4" s="8"/>
      <c r="ACZ4" s="8"/>
      <c r="ADA4" s="8"/>
      <c r="ADB4" s="8"/>
      <c r="ADC4" s="8"/>
      <c r="ADD4" s="8"/>
      <c r="ADE4" s="8"/>
      <c r="ADF4" s="8"/>
      <c r="ADG4" s="8"/>
      <c r="ADH4" s="8"/>
      <c r="ADI4" s="8"/>
      <c r="ADJ4" s="8"/>
      <c r="ADK4" s="8"/>
      <c r="ADL4" s="8"/>
      <c r="ADM4" s="8"/>
      <c r="ADN4" s="8"/>
      <c r="ADO4" s="8"/>
      <c r="ADP4" s="8"/>
      <c r="ADQ4" s="8"/>
      <c r="ADR4" s="8"/>
      <c r="ADS4" s="8"/>
      <c r="ADT4" s="8"/>
      <c r="ADU4" s="8"/>
      <c r="ADV4" s="8"/>
      <c r="ADW4" s="8"/>
      <c r="ADX4" s="8"/>
      <c r="ADY4" s="8"/>
      <c r="ADZ4" s="8"/>
      <c r="AEA4" s="8"/>
      <c r="AEB4" s="8"/>
      <c r="AEC4" s="8"/>
      <c r="AED4" s="8"/>
      <c r="AEE4" s="8"/>
      <c r="AEF4" s="8"/>
      <c r="AEG4" s="8"/>
      <c r="AEH4" s="8"/>
      <c r="AEI4" s="8"/>
      <c r="AEJ4" s="8"/>
      <c r="AEK4" s="8"/>
      <c r="AEL4" s="8"/>
      <c r="AEM4" s="8"/>
      <c r="AEN4" s="8"/>
      <c r="AEO4" s="8"/>
      <c r="AEP4" s="8"/>
      <c r="AEQ4" s="8"/>
      <c r="AER4" s="8"/>
      <c r="AES4" s="8"/>
      <c r="AET4" s="8"/>
      <c r="AEU4" s="8"/>
      <c r="AEV4" s="8"/>
      <c r="AEW4" s="8"/>
      <c r="AEX4" s="8"/>
      <c r="AEY4" s="8"/>
      <c r="AEZ4" s="8"/>
      <c r="AFA4" s="8"/>
      <c r="AFB4" s="8"/>
      <c r="AFC4" s="8"/>
      <c r="AFD4" s="8"/>
      <c r="AFE4" s="8"/>
      <c r="AFF4" s="8"/>
      <c r="AFG4" s="8"/>
      <c r="AFH4" s="8"/>
      <c r="AFI4" s="8"/>
      <c r="AFJ4" s="8"/>
      <c r="AFK4" s="8"/>
      <c r="AFL4" s="8"/>
      <c r="AFM4" s="8"/>
      <c r="AFN4" s="8"/>
      <c r="AFO4" s="8"/>
      <c r="AFP4" s="8"/>
      <c r="AFQ4" s="8"/>
      <c r="AFR4" s="8"/>
      <c r="AFS4" s="8"/>
      <c r="AFT4" s="8"/>
      <c r="AFU4" s="8"/>
      <c r="AFV4" s="8"/>
      <c r="AFW4" s="8"/>
      <c r="AFX4" s="8"/>
      <c r="AFY4" s="8"/>
      <c r="AFZ4" s="8"/>
      <c r="AGA4" s="8"/>
      <c r="AGB4" s="8"/>
      <c r="AGC4" s="8"/>
      <c r="AGD4" s="8"/>
      <c r="AGE4" s="8"/>
      <c r="AGF4" s="8"/>
      <c r="AGG4" s="8"/>
      <c r="AGH4" s="8"/>
      <c r="AGI4" s="8"/>
      <c r="AGJ4" s="8"/>
      <c r="AGK4" s="8"/>
      <c r="AGL4" s="8"/>
      <c r="AGM4" s="8"/>
      <c r="AGN4" s="8"/>
      <c r="AGO4" s="8"/>
      <c r="AGP4" s="8"/>
      <c r="AGQ4" s="8"/>
      <c r="AGR4" s="8"/>
      <c r="AGS4" s="8"/>
      <c r="AGT4" s="8"/>
      <c r="AGU4" s="8"/>
      <c r="AGV4" s="8"/>
      <c r="AGW4" s="8"/>
      <c r="AGX4" s="8"/>
      <c r="AGY4" s="8"/>
      <c r="AGZ4" s="8"/>
      <c r="AHA4" s="8"/>
      <c r="AHB4" s="8"/>
      <c r="AHC4" s="8"/>
      <c r="AHD4" s="8"/>
      <c r="AHE4" s="8"/>
      <c r="AHF4" s="8"/>
      <c r="AHG4" s="8"/>
      <c r="AHH4" s="8"/>
      <c r="AHI4" s="8"/>
      <c r="AHJ4" s="8"/>
      <c r="AHK4" s="8"/>
      <c r="AHL4" s="8"/>
      <c r="AHM4" s="8"/>
      <c r="AHN4" s="8"/>
      <c r="AHO4" s="8"/>
      <c r="AHP4" s="8"/>
      <c r="AHQ4" s="8"/>
      <c r="AHR4" s="8"/>
      <c r="AHS4" s="8"/>
      <c r="AHT4" s="8"/>
      <c r="AHU4" s="8"/>
      <c r="AHV4" s="8"/>
      <c r="AHW4" s="8"/>
      <c r="AHX4" s="8"/>
      <c r="AHY4" s="8"/>
      <c r="AHZ4" s="8"/>
      <c r="AIA4" s="8"/>
      <c r="AIB4" s="8"/>
      <c r="AIC4" s="8"/>
      <c r="AID4" s="8"/>
      <c r="AIE4" s="8"/>
      <c r="AIF4" s="8"/>
      <c r="AIG4" s="8"/>
      <c r="AIH4" s="8"/>
      <c r="AII4" s="8"/>
      <c r="AIJ4" s="8"/>
      <c r="AIK4" s="8"/>
      <c r="AIL4" s="8"/>
      <c r="AIM4" s="8"/>
      <c r="AIN4" s="8"/>
      <c r="AIO4" s="8"/>
      <c r="AIP4" s="8"/>
      <c r="AIQ4" s="8"/>
      <c r="AIR4" s="8"/>
      <c r="AIS4" s="8"/>
      <c r="AIT4" s="8"/>
      <c r="AIU4" s="8"/>
      <c r="AIV4" s="8"/>
      <c r="AIW4" s="8"/>
      <c r="AIX4" s="8"/>
      <c r="AIY4" s="8"/>
      <c r="AIZ4" s="8"/>
      <c r="AJA4" s="8"/>
      <c r="AJB4" s="8"/>
      <c r="AJC4" s="8"/>
      <c r="AJD4" s="8"/>
      <c r="AJE4" s="8"/>
      <c r="AJF4" s="8"/>
      <c r="AJG4" s="8"/>
      <c r="AJH4" s="8"/>
      <c r="AJI4" s="8"/>
      <c r="AJJ4" s="8"/>
      <c r="AJK4" s="8"/>
      <c r="AJL4" s="8"/>
      <c r="AJM4" s="8"/>
      <c r="AJN4" s="8"/>
      <c r="AJO4" s="8"/>
      <c r="AJP4" s="8"/>
      <c r="AJQ4" s="8"/>
      <c r="AJR4" s="8"/>
      <c r="AJS4" s="8"/>
      <c r="AJT4" s="8"/>
      <c r="AJU4" s="8"/>
      <c r="AJV4" s="8"/>
      <c r="AJW4" s="8"/>
      <c r="AJX4" s="8"/>
      <c r="AJY4" s="8"/>
      <c r="AJZ4" s="8"/>
      <c r="AKA4" s="8"/>
      <c r="AKB4" s="8"/>
      <c r="AKC4" s="8"/>
      <c r="AKD4" s="8"/>
      <c r="AKE4" s="8"/>
      <c r="AKF4" s="8"/>
      <c r="AKG4" s="8"/>
      <c r="AKH4" s="8"/>
      <c r="AKI4" s="8"/>
      <c r="AKJ4" s="8"/>
      <c r="AKK4" s="8"/>
      <c r="AKL4" s="8"/>
      <c r="AKM4" s="8"/>
      <c r="AKN4" s="8"/>
      <c r="AKO4" s="8"/>
      <c r="AKP4" s="8"/>
      <c r="AKQ4" s="8"/>
      <c r="AKR4" s="8"/>
      <c r="AKS4" s="8"/>
      <c r="AKT4" s="8"/>
      <c r="AKU4" s="8"/>
      <c r="AKV4" s="8"/>
      <c r="AKW4" s="8"/>
      <c r="AKX4" s="8"/>
      <c r="AKY4" s="8"/>
      <c r="AKZ4" s="8"/>
      <c r="ALA4" s="8"/>
      <c r="ALB4" s="8"/>
      <c r="ALC4" s="8"/>
      <c r="ALD4" s="8"/>
      <c r="ALE4" s="8"/>
      <c r="ALF4" s="8"/>
      <c r="ALG4" s="8"/>
      <c r="ALH4" s="8"/>
      <c r="ALI4" s="8"/>
      <c r="ALJ4" s="8"/>
      <c r="ALK4" s="8"/>
      <c r="ALL4" s="8"/>
      <c r="ALM4" s="8"/>
      <c r="ALN4" s="8"/>
      <c r="ALO4" s="8"/>
      <c r="ALP4" s="8"/>
      <c r="ALQ4" s="8"/>
      <c r="ALR4" s="8"/>
      <c r="ALS4" s="8"/>
    </row>
    <row r="5" spans="1:1007" s="24" customFormat="1" ht="17.25" customHeight="1" x14ac:dyDescent="0.25">
      <c r="A5" s="29"/>
      <c r="B5" s="29"/>
      <c r="C5" s="29"/>
      <c r="D5" s="29"/>
      <c r="E5" s="29"/>
      <c r="F5" s="2"/>
      <c r="G5" s="2"/>
      <c r="H5" s="2"/>
      <c r="I5" s="2"/>
      <c r="J5" s="2"/>
      <c r="K5" s="2"/>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23"/>
      <c r="DO5" s="23"/>
      <c r="DP5" s="23"/>
      <c r="DQ5" s="23"/>
      <c r="DR5" s="23"/>
      <c r="DS5" s="23"/>
      <c r="DT5" s="23"/>
      <c r="DU5" s="23"/>
      <c r="DV5" s="23"/>
      <c r="DW5" s="23"/>
      <c r="DX5" s="23"/>
      <c r="DY5" s="23"/>
      <c r="DZ5" s="23"/>
      <c r="EA5" s="23"/>
      <c r="EB5" s="23"/>
      <c r="EC5" s="23"/>
      <c r="ED5" s="23"/>
      <c r="EE5" s="23"/>
      <c r="EF5" s="23"/>
      <c r="EG5" s="23"/>
      <c r="EH5" s="23"/>
      <c r="EI5" s="23"/>
      <c r="EJ5" s="23"/>
      <c r="EK5" s="23"/>
      <c r="EL5" s="23"/>
      <c r="EM5" s="23"/>
      <c r="EN5" s="23"/>
      <c r="EO5" s="23"/>
      <c r="EP5" s="23"/>
      <c r="EQ5" s="23"/>
      <c r="ER5" s="23"/>
      <c r="ES5" s="23"/>
      <c r="ET5" s="23"/>
      <c r="EU5" s="23"/>
      <c r="EV5" s="23"/>
      <c r="EW5" s="23"/>
      <c r="EX5" s="23"/>
      <c r="EY5" s="23"/>
      <c r="EZ5" s="23"/>
      <c r="FA5" s="23"/>
      <c r="FB5" s="23"/>
      <c r="FC5" s="23"/>
      <c r="FD5" s="23"/>
      <c r="FE5" s="23"/>
      <c r="FF5" s="23"/>
      <c r="FG5" s="23"/>
      <c r="FH5" s="23"/>
      <c r="FI5" s="23"/>
      <c r="FJ5" s="23"/>
      <c r="FK5" s="23"/>
      <c r="FL5" s="23"/>
      <c r="FM5" s="23"/>
      <c r="FN5" s="23"/>
      <c r="FO5" s="23"/>
      <c r="FP5" s="23"/>
      <c r="FQ5" s="23"/>
      <c r="FR5" s="23"/>
      <c r="FS5" s="23"/>
      <c r="FT5" s="23"/>
      <c r="FU5" s="23"/>
      <c r="FV5" s="23"/>
      <c r="FW5" s="23"/>
      <c r="FX5" s="23"/>
      <c r="FY5" s="23"/>
      <c r="FZ5" s="23"/>
      <c r="GA5" s="23"/>
      <c r="GB5" s="23"/>
      <c r="GC5" s="23"/>
      <c r="GD5" s="23"/>
      <c r="GE5" s="23"/>
      <c r="GF5" s="23"/>
      <c r="GG5" s="23"/>
      <c r="GH5" s="23"/>
      <c r="GI5" s="23"/>
      <c r="GJ5" s="23"/>
      <c r="GK5" s="23"/>
      <c r="GL5" s="23"/>
      <c r="GM5" s="23"/>
      <c r="GN5" s="23"/>
      <c r="GO5" s="23"/>
      <c r="GP5" s="23"/>
      <c r="GQ5" s="23"/>
      <c r="GR5" s="23"/>
      <c r="GS5" s="23"/>
      <c r="GT5" s="23"/>
      <c r="GU5" s="23"/>
      <c r="GV5" s="23"/>
      <c r="GW5" s="23"/>
      <c r="GX5" s="23"/>
      <c r="GY5" s="23"/>
      <c r="GZ5" s="23"/>
      <c r="HA5" s="23"/>
      <c r="HB5" s="23"/>
      <c r="HC5" s="23"/>
      <c r="HD5" s="23"/>
      <c r="HE5" s="23"/>
      <c r="HF5" s="23"/>
      <c r="HG5" s="23"/>
      <c r="HH5" s="23"/>
      <c r="HI5" s="23"/>
      <c r="HJ5" s="23"/>
      <c r="HK5" s="23"/>
      <c r="HL5" s="23"/>
      <c r="HM5" s="23"/>
      <c r="HN5" s="23"/>
      <c r="HO5" s="23"/>
      <c r="HP5" s="23"/>
      <c r="HQ5" s="23"/>
      <c r="HR5" s="23"/>
      <c r="HS5" s="23"/>
      <c r="HT5" s="23"/>
      <c r="HU5" s="23"/>
      <c r="HV5" s="23"/>
      <c r="HW5" s="23"/>
      <c r="HX5" s="23"/>
      <c r="HY5" s="23"/>
      <c r="HZ5" s="23"/>
      <c r="IA5" s="23"/>
      <c r="IB5" s="23"/>
      <c r="IC5" s="23"/>
      <c r="ID5" s="23"/>
      <c r="IE5" s="23"/>
      <c r="IF5" s="23"/>
      <c r="IG5" s="23"/>
      <c r="IH5" s="23"/>
      <c r="II5" s="23"/>
      <c r="IJ5" s="23"/>
      <c r="IK5" s="23"/>
      <c r="IL5" s="23"/>
      <c r="IM5" s="23"/>
      <c r="IN5" s="23"/>
      <c r="IO5" s="23"/>
      <c r="IP5" s="23"/>
      <c r="IQ5" s="23"/>
      <c r="IR5" s="23"/>
      <c r="IS5" s="23"/>
      <c r="IT5" s="23"/>
      <c r="IU5" s="23"/>
      <c r="IV5" s="23"/>
      <c r="IW5" s="23"/>
      <c r="IX5" s="23"/>
      <c r="IY5" s="23"/>
      <c r="IZ5" s="23"/>
      <c r="JA5" s="23"/>
      <c r="JB5" s="23"/>
      <c r="JC5" s="23"/>
      <c r="JD5" s="23"/>
      <c r="JE5" s="23"/>
      <c r="JF5" s="23"/>
      <c r="JG5" s="23"/>
      <c r="JH5" s="23"/>
      <c r="JI5" s="23"/>
      <c r="JJ5" s="23"/>
      <c r="JK5" s="23"/>
      <c r="JL5" s="23"/>
      <c r="JM5" s="23"/>
      <c r="JN5" s="23"/>
      <c r="JO5" s="23"/>
      <c r="JP5" s="23"/>
      <c r="JQ5" s="23"/>
      <c r="JR5" s="23"/>
      <c r="JS5" s="23"/>
      <c r="JT5" s="23"/>
      <c r="JU5" s="23"/>
      <c r="JV5" s="23"/>
      <c r="JW5" s="23"/>
      <c r="JX5" s="23"/>
      <c r="JY5" s="23"/>
      <c r="JZ5" s="23"/>
      <c r="KA5" s="23"/>
      <c r="KB5" s="23"/>
      <c r="KC5" s="23"/>
      <c r="KD5" s="23"/>
      <c r="KE5" s="23"/>
      <c r="KF5" s="23"/>
      <c r="KG5" s="23"/>
      <c r="KH5" s="23"/>
      <c r="KI5" s="23"/>
      <c r="KJ5" s="23"/>
      <c r="KK5" s="23"/>
      <c r="KL5" s="23"/>
      <c r="KM5" s="23"/>
      <c r="KN5" s="23"/>
      <c r="KO5" s="23"/>
      <c r="KP5" s="23"/>
      <c r="KQ5" s="23"/>
      <c r="KR5" s="23"/>
      <c r="KS5" s="23"/>
      <c r="KT5" s="23"/>
      <c r="KU5" s="23"/>
      <c r="KV5" s="23"/>
      <c r="KW5" s="23"/>
      <c r="KX5" s="23"/>
      <c r="KY5" s="23"/>
      <c r="KZ5" s="23"/>
      <c r="LA5" s="23"/>
      <c r="LB5" s="23"/>
      <c r="LC5" s="23"/>
      <c r="LD5" s="23"/>
      <c r="LE5" s="23"/>
      <c r="LF5" s="23"/>
      <c r="LG5" s="23"/>
      <c r="LH5" s="23"/>
      <c r="LI5" s="23"/>
      <c r="LJ5" s="23"/>
      <c r="LK5" s="23"/>
      <c r="LL5" s="23"/>
      <c r="LM5" s="23"/>
      <c r="LN5" s="23"/>
      <c r="LO5" s="23"/>
      <c r="LP5" s="23"/>
      <c r="LQ5" s="23"/>
      <c r="LR5" s="23"/>
      <c r="LS5" s="23"/>
      <c r="LT5" s="23"/>
      <c r="LU5" s="23"/>
      <c r="LV5" s="23"/>
      <c r="LW5" s="23"/>
      <c r="LX5" s="23"/>
      <c r="LY5" s="23"/>
      <c r="LZ5" s="23"/>
      <c r="MA5" s="23"/>
      <c r="MB5" s="23"/>
      <c r="MC5" s="23"/>
      <c r="MD5" s="23"/>
      <c r="ME5" s="23"/>
      <c r="MF5" s="23"/>
      <c r="MG5" s="23"/>
      <c r="MH5" s="23"/>
      <c r="MI5" s="23"/>
      <c r="MJ5" s="23"/>
      <c r="MK5" s="23"/>
      <c r="ML5" s="23"/>
      <c r="MM5" s="23"/>
      <c r="MN5" s="23"/>
      <c r="MO5" s="23"/>
      <c r="MP5" s="23"/>
      <c r="MQ5" s="23"/>
      <c r="MR5" s="23"/>
      <c r="MS5" s="23"/>
      <c r="MT5" s="23"/>
      <c r="MU5" s="23"/>
      <c r="MV5" s="23"/>
      <c r="MW5" s="23"/>
      <c r="MX5" s="23"/>
      <c r="MY5" s="23"/>
      <c r="MZ5" s="23"/>
      <c r="NA5" s="23"/>
      <c r="NB5" s="23"/>
      <c r="NC5" s="23"/>
      <c r="ND5" s="23"/>
      <c r="NE5" s="23"/>
      <c r="NF5" s="23"/>
      <c r="NG5" s="23"/>
      <c r="NH5" s="23"/>
      <c r="NI5" s="23"/>
      <c r="NJ5" s="23"/>
      <c r="NK5" s="23"/>
      <c r="NL5" s="23"/>
      <c r="NM5" s="23"/>
      <c r="NN5" s="23"/>
      <c r="NO5" s="23"/>
      <c r="NP5" s="23"/>
      <c r="NQ5" s="23"/>
      <c r="NR5" s="23"/>
      <c r="NS5" s="23"/>
      <c r="NT5" s="23"/>
      <c r="NU5" s="23"/>
      <c r="NV5" s="23"/>
      <c r="NW5" s="23"/>
      <c r="NX5" s="23"/>
      <c r="NY5" s="23"/>
      <c r="NZ5" s="23"/>
      <c r="OA5" s="23"/>
      <c r="OB5" s="23"/>
      <c r="OC5" s="23"/>
      <c r="OD5" s="23"/>
      <c r="OE5" s="23"/>
      <c r="OF5" s="23"/>
      <c r="OG5" s="23"/>
      <c r="OH5" s="23"/>
      <c r="OI5" s="23"/>
      <c r="OJ5" s="23"/>
      <c r="OK5" s="23"/>
      <c r="OL5" s="23"/>
      <c r="OM5" s="23"/>
      <c r="ON5" s="23"/>
      <c r="OO5" s="23"/>
      <c r="OP5" s="23"/>
      <c r="OQ5" s="23"/>
      <c r="OR5" s="23"/>
      <c r="OS5" s="23"/>
      <c r="OT5" s="23"/>
      <c r="OU5" s="23"/>
      <c r="OV5" s="23"/>
      <c r="OW5" s="23"/>
      <c r="OX5" s="23"/>
      <c r="OY5" s="23"/>
      <c r="OZ5" s="23"/>
      <c r="PA5" s="23"/>
      <c r="PB5" s="23"/>
      <c r="PC5" s="23"/>
      <c r="PD5" s="23"/>
      <c r="PE5" s="23"/>
      <c r="PF5" s="23"/>
      <c r="PG5" s="23"/>
      <c r="PH5" s="23"/>
      <c r="PI5" s="23"/>
      <c r="PJ5" s="23"/>
      <c r="PK5" s="23"/>
      <c r="PL5" s="23"/>
      <c r="PM5" s="23"/>
      <c r="PN5" s="23"/>
      <c r="PO5" s="23"/>
      <c r="PP5" s="23"/>
      <c r="PQ5" s="23"/>
      <c r="PR5" s="23"/>
      <c r="PS5" s="23"/>
      <c r="PT5" s="23"/>
      <c r="PU5" s="23"/>
      <c r="PV5" s="23"/>
      <c r="PW5" s="23"/>
      <c r="PX5" s="23"/>
      <c r="PY5" s="23"/>
      <c r="PZ5" s="23"/>
      <c r="QA5" s="23"/>
      <c r="QB5" s="23"/>
      <c r="QC5" s="23"/>
      <c r="QD5" s="23"/>
      <c r="QE5" s="23"/>
      <c r="QF5" s="23"/>
      <c r="QG5" s="23"/>
      <c r="QH5" s="23"/>
      <c r="QI5" s="23"/>
      <c r="QJ5" s="23"/>
      <c r="QK5" s="23"/>
      <c r="QL5" s="23"/>
      <c r="QM5" s="23"/>
      <c r="QN5" s="23"/>
      <c r="QO5" s="23"/>
      <c r="QP5" s="23"/>
      <c r="QQ5" s="23"/>
      <c r="QR5" s="23"/>
      <c r="QS5" s="23"/>
      <c r="QT5" s="23"/>
      <c r="QU5" s="23"/>
      <c r="QV5" s="23"/>
      <c r="QW5" s="23"/>
      <c r="QX5" s="23"/>
      <c r="QY5" s="23"/>
      <c r="QZ5" s="23"/>
      <c r="RA5" s="23"/>
      <c r="RB5" s="23"/>
      <c r="RC5" s="23"/>
      <c r="RD5" s="23"/>
      <c r="RE5" s="23"/>
      <c r="RF5" s="23"/>
      <c r="RG5" s="23"/>
      <c r="RH5" s="23"/>
      <c r="RI5" s="23"/>
      <c r="RJ5" s="23"/>
      <c r="RK5" s="23"/>
      <c r="RL5" s="23"/>
      <c r="RM5" s="23"/>
      <c r="RN5" s="23"/>
      <c r="RO5" s="23"/>
      <c r="RP5" s="23"/>
      <c r="RQ5" s="23"/>
      <c r="RR5" s="23"/>
      <c r="RS5" s="23"/>
      <c r="RT5" s="23"/>
      <c r="RU5" s="23"/>
      <c r="RV5" s="23"/>
      <c r="RW5" s="23"/>
      <c r="RX5" s="23"/>
      <c r="RY5" s="23"/>
      <c r="RZ5" s="23"/>
      <c r="SA5" s="23"/>
      <c r="SB5" s="23"/>
      <c r="SC5" s="23"/>
      <c r="SD5" s="23"/>
      <c r="SE5" s="23"/>
      <c r="SF5" s="23"/>
      <c r="SG5" s="23"/>
      <c r="SH5" s="23"/>
      <c r="SI5" s="23"/>
      <c r="SJ5" s="23"/>
      <c r="SK5" s="23"/>
      <c r="SL5" s="23"/>
      <c r="SM5" s="23"/>
      <c r="SN5" s="23"/>
      <c r="SO5" s="23"/>
      <c r="SP5" s="23"/>
      <c r="SQ5" s="23"/>
      <c r="SR5" s="23"/>
      <c r="SS5" s="23"/>
      <c r="ST5" s="23"/>
      <c r="SU5" s="23"/>
      <c r="SV5" s="23"/>
      <c r="SW5" s="23"/>
      <c r="SX5" s="23"/>
      <c r="SY5" s="23"/>
      <c r="SZ5" s="23"/>
      <c r="TA5" s="23"/>
      <c r="TB5" s="23"/>
      <c r="TC5" s="23"/>
      <c r="TD5" s="23"/>
      <c r="TE5" s="23"/>
      <c r="TF5" s="23"/>
      <c r="TG5" s="23"/>
      <c r="TH5" s="23"/>
      <c r="TI5" s="23"/>
      <c r="TJ5" s="23"/>
      <c r="TK5" s="23"/>
      <c r="TL5" s="23"/>
      <c r="TM5" s="23"/>
      <c r="TN5" s="23"/>
      <c r="TO5" s="23"/>
      <c r="TP5" s="23"/>
      <c r="TQ5" s="23"/>
      <c r="TR5" s="23"/>
      <c r="TS5" s="23"/>
      <c r="TT5" s="23"/>
      <c r="TU5" s="23"/>
      <c r="TV5" s="23"/>
      <c r="TW5" s="23"/>
      <c r="TX5" s="23"/>
      <c r="TY5" s="23"/>
      <c r="TZ5" s="23"/>
      <c r="UA5" s="23"/>
      <c r="UB5" s="23"/>
      <c r="UC5" s="23"/>
      <c r="UD5" s="23"/>
      <c r="UE5" s="23"/>
      <c r="UF5" s="23"/>
      <c r="UG5" s="23"/>
      <c r="UH5" s="23"/>
      <c r="UI5" s="23"/>
      <c r="UJ5" s="23"/>
      <c r="UK5" s="23"/>
      <c r="UL5" s="23"/>
      <c r="UM5" s="23"/>
      <c r="UN5" s="23"/>
      <c r="UO5" s="23"/>
      <c r="UP5" s="23"/>
      <c r="UQ5" s="23"/>
      <c r="UR5" s="23"/>
      <c r="US5" s="23"/>
      <c r="UT5" s="23"/>
      <c r="UU5" s="23"/>
      <c r="UV5" s="23"/>
      <c r="UW5" s="23"/>
      <c r="UX5" s="23"/>
      <c r="UY5" s="23"/>
      <c r="UZ5" s="23"/>
      <c r="VA5" s="23"/>
      <c r="VB5" s="23"/>
      <c r="VC5" s="23"/>
      <c r="VD5" s="23"/>
      <c r="VE5" s="23"/>
      <c r="VF5" s="23"/>
      <c r="VG5" s="23"/>
      <c r="VH5" s="23"/>
      <c r="VI5" s="23"/>
      <c r="VJ5" s="23"/>
      <c r="VK5" s="23"/>
      <c r="VL5" s="23"/>
      <c r="VM5" s="23"/>
      <c r="VN5" s="23"/>
      <c r="VO5" s="23"/>
      <c r="VP5" s="23"/>
      <c r="VQ5" s="23"/>
      <c r="VR5" s="23"/>
      <c r="VS5" s="23"/>
      <c r="VT5" s="23"/>
      <c r="VU5" s="23"/>
      <c r="VV5" s="23"/>
      <c r="VW5" s="23"/>
      <c r="VX5" s="23"/>
      <c r="VY5" s="23"/>
      <c r="VZ5" s="23"/>
      <c r="WA5" s="23"/>
      <c r="WB5" s="23"/>
      <c r="WC5" s="23"/>
      <c r="WD5" s="23"/>
      <c r="WE5" s="23"/>
      <c r="WF5" s="23"/>
      <c r="WG5" s="23"/>
      <c r="WH5" s="23"/>
      <c r="WI5" s="23"/>
      <c r="WJ5" s="23"/>
      <c r="WK5" s="23"/>
      <c r="WL5" s="23"/>
      <c r="WM5" s="23"/>
      <c r="WN5" s="23"/>
      <c r="WO5" s="23"/>
      <c r="WP5" s="23"/>
      <c r="WQ5" s="23"/>
      <c r="WR5" s="23"/>
      <c r="WS5" s="23"/>
      <c r="WT5" s="23"/>
      <c r="WU5" s="23"/>
      <c r="WV5" s="23"/>
      <c r="WW5" s="23"/>
      <c r="WX5" s="23"/>
      <c r="WY5" s="23"/>
      <c r="WZ5" s="23"/>
      <c r="XA5" s="23"/>
      <c r="XB5" s="23"/>
      <c r="XC5" s="23"/>
      <c r="XD5" s="23"/>
      <c r="XE5" s="23"/>
      <c r="XF5" s="23"/>
      <c r="XG5" s="23"/>
      <c r="XH5" s="23"/>
      <c r="XI5" s="23"/>
      <c r="XJ5" s="23"/>
      <c r="XK5" s="23"/>
      <c r="XL5" s="23"/>
      <c r="XM5" s="23"/>
      <c r="XN5" s="23"/>
      <c r="XO5" s="23"/>
      <c r="XP5" s="23"/>
      <c r="XQ5" s="23"/>
      <c r="XR5" s="23"/>
      <c r="XS5" s="23"/>
      <c r="XT5" s="23"/>
      <c r="XU5" s="23"/>
      <c r="XV5" s="23"/>
      <c r="XW5" s="23"/>
      <c r="XX5" s="23"/>
      <c r="XY5" s="23"/>
      <c r="XZ5" s="23"/>
      <c r="YA5" s="23"/>
      <c r="YB5" s="23"/>
      <c r="YC5" s="23"/>
      <c r="YD5" s="23"/>
      <c r="YE5" s="23"/>
      <c r="YF5" s="23"/>
      <c r="YG5" s="23"/>
      <c r="YH5" s="23"/>
      <c r="YI5" s="23"/>
      <c r="YJ5" s="23"/>
      <c r="YK5" s="23"/>
      <c r="YL5" s="23"/>
      <c r="YM5" s="23"/>
      <c r="YN5" s="23"/>
      <c r="YO5" s="23"/>
      <c r="YP5" s="23"/>
      <c r="YQ5" s="23"/>
      <c r="YR5" s="23"/>
      <c r="YS5" s="23"/>
      <c r="YT5" s="23"/>
      <c r="YU5" s="23"/>
      <c r="YV5" s="23"/>
      <c r="YW5" s="23"/>
      <c r="YX5" s="23"/>
      <c r="YY5" s="23"/>
      <c r="YZ5" s="23"/>
      <c r="ZA5" s="23"/>
      <c r="ZB5" s="23"/>
      <c r="ZC5" s="23"/>
      <c r="ZD5" s="23"/>
      <c r="ZE5" s="23"/>
      <c r="ZF5" s="23"/>
      <c r="ZG5" s="23"/>
      <c r="ZH5" s="23"/>
      <c r="ZI5" s="23"/>
      <c r="ZJ5" s="23"/>
      <c r="ZK5" s="23"/>
      <c r="ZL5" s="23"/>
      <c r="ZM5" s="23"/>
      <c r="ZN5" s="23"/>
      <c r="ZO5" s="23"/>
      <c r="ZP5" s="23"/>
      <c r="ZQ5" s="23"/>
      <c r="ZR5" s="23"/>
      <c r="ZS5" s="23"/>
      <c r="ZT5" s="23"/>
      <c r="ZU5" s="23"/>
      <c r="ZV5" s="23"/>
      <c r="ZW5" s="23"/>
      <c r="ZX5" s="23"/>
      <c r="ZY5" s="23"/>
      <c r="ZZ5" s="23"/>
      <c r="AAA5" s="23"/>
      <c r="AAB5" s="23"/>
      <c r="AAC5" s="23"/>
      <c r="AAD5" s="23"/>
      <c r="AAE5" s="23"/>
      <c r="AAF5" s="23"/>
      <c r="AAG5" s="23"/>
      <c r="AAH5" s="23"/>
      <c r="AAI5" s="23"/>
      <c r="AAJ5" s="23"/>
      <c r="AAK5" s="23"/>
      <c r="AAL5" s="23"/>
      <c r="AAM5" s="23"/>
      <c r="AAN5" s="23"/>
      <c r="AAO5" s="23"/>
      <c r="AAP5" s="23"/>
      <c r="AAQ5" s="23"/>
      <c r="AAR5" s="23"/>
      <c r="AAS5" s="23"/>
      <c r="AAT5" s="23"/>
      <c r="AAU5" s="23"/>
      <c r="AAV5" s="23"/>
      <c r="AAW5" s="23"/>
      <c r="AAX5" s="23"/>
      <c r="AAY5" s="23"/>
      <c r="AAZ5" s="23"/>
      <c r="ABA5" s="23"/>
      <c r="ABB5" s="23"/>
      <c r="ABC5" s="23"/>
      <c r="ABD5" s="23"/>
      <c r="ABE5" s="23"/>
      <c r="ABF5" s="23"/>
      <c r="ABG5" s="23"/>
      <c r="ABH5" s="23"/>
      <c r="ABI5" s="23"/>
      <c r="ABJ5" s="23"/>
      <c r="ABK5" s="23"/>
      <c r="ABL5" s="23"/>
      <c r="ABM5" s="23"/>
      <c r="ABN5" s="23"/>
      <c r="ABO5" s="23"/>
      <c r="ABP5" s="23"/>
      <c r="ABQ5" s="23"/>
      <c r="ABR5" s="23"/>
      <c r="ABS5" s="23"/>
      <c r="ABT5" s="23"/>
      <c r="ABU5" s="23"/>
      <c r="ABV5" s="23"/>
      <c r="ABW5" s="23"/>
      <c r="ABX5" s="23"/>
      <c r="ABY5" s="23"/>
      <c r="ABZ5" s="23"/>
      <c r="ACA5" s="23"/>
      <c r="ACB5" s="23"/>
      <c r="ACC5" s="23"/>
      <c r="ACD5" s="23"/>
      <c r="ACE5" s="23"/>
      <c r="ACF5" s="23"/>
      <c r="ACG5" s="23"/>
      <c r="ACH5" s="23"/>
      <c r="ACI5" s="23"/>
      <c r="ACJ5" s="23"/>
      <c r="ACK5" s="23"/>
      <c r="ACL5" s="23"/>
      <c r="ACM5" s="23"/>
      <c r="ACN5" s="23"/>
      <c r="ACO5" s="23"/>
      <c r="ACP5" s="23"/>
      <c r="ACQ5" s="23"/>
      <c r="ACR5" s="23"/>
      <c r="ACS5" s="23"/>
      <c r="ACT5" s="23"/>
      <c r="ACU5" s="23"/>
      <c r="ACV5" s="23"/>
      <c r="ACW5" s="23"/>
      <c r="ACX5" s="23"/>
      <c r="ACY5" s="23"/>
      <c r="ACZ5" s="23"/>
      <c r="ADA5" s="23"/>
      <c r="ADB5" s="23"/>
      <c r="ADC5" s="23"/>
      <c r="ADD5" s="23"/>
      <c r="ADE5" s="23"/>
      <c r="ADF5" s="23"/>
      <c r="ADG5" s="23"/>
      <c r="ADH5" s="23"/>
      <c r="ADI5" s="23"/>
      <c r="ADJ5" s="23"/>
      <c r="ADK5" s="23"/>
      <c r="ADL5" s="23"/>
      <c r="ADM5" s="23"/>
      <c r="ADN5" s="23"/>
      <c r="ADO5" s="23"/>
      <c r="ADP5" s="23"/>
      <c r="ADQ5" s="23"/>
      <c r="ADR5" s="23"/>
      <c r="ADS5" s="23"/>
      <c r="ADT5" s="23"/>
      <c r="ADU5" s="23"/>
      <c r="ADV5" s="23"/>
      <c r="ADW5" s="23"/>
      <c r="ADX5" s="23"/>
      <c r="ADY5" s="23"/>
      <c r="ADZ5" s="23"/>
      <c r="AEA5" s="23"/>
      <c r="AEB5" s="23"/>
      <c r="AEC5" s="23"/>
      <c r="AED5" s="23"/>
      <c r="AEE5" s="23"/>
      <c r="AEF5" s="23"/>
      <c r="AEG5" s="23"/>
      <c r="AEH5" s="23"/>
      <c r="AEI5" s="23"/>
      <c r="AEJ5" s="23"/>
      <c r="AEK5" s="23"/>
      <c r="AEL5" s="23"/>
      <c r="AEM5" s="23"/>
      <c r="AEN5" s="23"/>
      <c r="AEO5" s="23"/>
      <c r="AEP5" s="23"/>
      <c r="AEQ5" s="23"/>
      <c r="AER5" s="23"/>
      <c r="AES5" s="23"/>
      <c r="AET5" s="23"/>
      <c r="AEU5" s="23"/>
      <c r="AEV5" s="23"/>
      <c r="AEW5" s="23"/>
      <c r="AEX5" s="23"/>
      <c r="AEY5" s="23"/>
      <c r="AEZ5" s="23"/>
      <c r="AFA5" s="23"/>
      <c r="AFB5" s="23"/>
      <c r="AFC5" s="23"/>
      <c r="AFD5" s="23"/>
      <c r="AFE5" s="23"/>
      <c r="AFF5" s="23"/>
      <c r="AFG5" s="23"/>
      <c r="AFH5" s="23"/>
      <c r="AFI5" s="23"/>
      <c r="AFJ5" s="23"/>
      <c r="AFK5" s="23"/>
      <c r="AFL5" s="23"/>
      <c r="AFM5" s="23"/>
      <c r="AFN5" s="23"/>
      <c r="AFO5" s="23"/>
      <c r="AFP5" s="23"/>
      <c r="AFQ5" s="23"/>
      <c r="AFR5" s="23"/>
      <c r="AFS5" s="23"/>
      <c r="AFT5" s="23"/>
      <c r="AFU5" s="23"/>
      <c r="AFV5" s="23"/>
      <c r="AFW5" s="23"/>
      <c r="AFX5" s="23"/>
      <c r="AFY5" s="23"/>
      <c r="AFZ5" s="23"/>
      <c r="AGA5" s="23"/>
      <c r="AGB5" s="23"/>
      <c r="AGC5" s="23"/>
      <c r="AGD5" s="23"/>
      <c r="AGE5" s="23"/>
      <c r="AGF5" s="23"/>
      <c r="AGG5" s="23"/>
      <c r="AGH5" s="23"/>
      <c r="AGI5" s="23"/>
      <c r="AGJ5" s="23"/>
      <c r="AGK5" s="23"/>
      <c r="AGL5" s="23"/>
      <c r="AGM5" s="23"/>
      <c r="AGN5" s="23"/>
      <c r="AGO5" s="23"/>
      <c r="AGP5" s="23"/>
      <c r="AGQ5" s="23"/>
      <c r="AGR5" s="23"/>
      <c r="AGS5" s="23"/>
      <c r="AGT5" s="23"/>
      <c r="AGU5" s="23"/>
      <c r="AGV5" s="23"/>
      <c r="AGW5" s="23"/>
      <c r="AGX5" s="23"/>
      <c r="AGY5" s="23"/>
      <c r="AGZ5" s="23"/>
      <c r="AHA5" s="23"/>
      <c r="AHB5" s="23"/>
      <c r="AHC5" s="23"/>
      <c r="AHD5" s="23"/>
      <c r="AHE5" s="23"/>
      <c r="AHF5" s="23"/>
      <c r="AHG5" s="23"/>
      <c r="AHH5" s="23"/>
      <c r="AHI5" s="23"/>
      <c r="AHJ5" s="23"/>
      <c r="AHK5" s="23"/>
      <c r="AHL5" s="23"/>
      <c r="AHM5" s="23"/>
      <c r="AHN5" s="23"/>
      <c r="AHO5" s="23"/>
      <c r="AHP5" s="23"/>
      <c r="AHQ5" s="23"/>
      <c r="AHR5" s="23"/>
      <c r="AHS5" s="23"/>
      <c r="AHT5" s="23"/>
      <c r="AHU5" s="23"/>
      <c r="AHV5" s="23"/>
      <c r="AHW5" s="23"/>
      <c r="AHX5" s="23"/>
      <c r="AHY5" s="23"/>
      <c r="AHZ5" s="23"/>
      <c r="AIA5" s="23"/>
      <c r="AIB5" s="23"/>
      <c r="AIC5" s="23"/>
      <c r="AID5" s="23"/>
      <c r="AIE5" s="23"/>
      <c r="AIF5" s="23"/>
      <c r="AIG5" s="23"/>
      <c r="AIH5" s="23"/>
      <c r="AII5" s="23"/>
      <c r="AIJ5" s="23"/>
      <c r="AIK5" s="23"/>
      <c r="AIL5" s="23"/>
      <c r="AIM5" s="23"/>
      <c r="AIN5" s="23"/>
      <c r="AIO5" s="23"/>
      <c r="AIP5" s="23"/>
      <c r="AIQ5" s="23"/>
      <c r="AIR5" s="23"/>
      <c r="AIS5" s="23"/>
      <c r="AIT5" s="23"/>
      <c r="AIU5" s="23"/>
      <c r="AIV5" s="23"/>
      <c r="AIW5" s="23"/>
      <c r="AIX5" s="23"/>
      <c r="AIY5" s="23"/>
      <c r="AIZ5" s="23"/>
      <c r="AJA5" s="23"/>
      <c r="AJB5" s="23"/>
      <c r="AJC5" s="23"/>
      <c r="AJD5" s="23"/>
      <c r="AJE5" s="23"/>
      <c r="AJF5" s="23"/>
      <c r="AJG5" s="23"/>
      <c r="AJH5" s="23"/>
      <c r="AJI5" s="23"/>
      <c r="AJJ5" s="23"/>
      <c r="AJK5" s="23"/>
      <c r="AJL5" s="23"/>
      <c r="AJM5" s="23"/>
      <c r="AJN5" s="23"/>
      <c r="AJO5" s="23"/>
      <c r="AJP5" s="23"/>
      <c r="AJQ5" s="23"/>
      <c r="AJR5" s="23"/>
      <c r="AJS5" s="23"/>
      <c r="AJT5" s="23"/>
      <c r="AJU5" s="23"/>
      <c r="AJV5" s="23"/>
      <c r="AJW5" s="23"/>
      <c r="AJX5" s="23"/>
      <c r="AJY5" s="23"/>
      <c r="AJZ5" s="23"/>
      <c r="AKA5" s="23"/>
      <c r="AKB5" s="23"/>
      <c r="AKC5" s="23"/>
      <c r="AKD5" s="23"/>
      <c r="AKE5" s="23"/>
      <c r="AKF5" s="23"/>
      <c r="AKG5" s="23"/>
      <c r="AKH5" s="23"/>
      <c r="AKI5" s="23"/>
      <c r="AKJ5" s="23"/>
      <c r="AKK5" s="23"/>
      <c r="AKL5" s="23"/>
      <c r="AKM5" s="23"/>
      <c r="AKN5" s="23"/>
      <c r="AKO5" s="23"/>
      <c r="AKP5" s="23"/>
      <c r="AKQ5" s="23"/>
      <c r="AKR5" s="23"/>
      <c r="AKS5" s="23"/>
      <c r="AKT5" s="23"/>
      <c r="AKU5" s="23"/>
      <c r="AKV5" s="23"/>
      <c r="AKW5" s="23"/>
      <c r="AKX5" s="23"/>
      <c r="AKY5" s="23"/>
      <c r="AKZ5" s="23"/>
      <c r="ALA5" s="23"/>
      <c r="ALB5" s="23"/>
      <c r="ALC5" s="23"/>
      <c r="ALD5" s="23"/>
      <c r="ALE5" s="23"/>
      <c r="ALF5" s="23"/>
      <c r="ALG5" s="23"/>
      <c r="ALH5" s="23"/>
      <c r="ALI5" s="23"/>
      <c r="ALJ5" s="23"/>
      <c r="ALK5" s="23"/>
      <c r="ALL5" s="23"/>
      <c r="ALM5" s="23"/>
      <c r="ALN5" s="23"/>
      <c r="ALO5" s="23"/>
      <c r="ALP5" s="23"/>
      <c r="ALQ5" s="23"/>
      <c r="ALR5" s="23"/>
      <c r="ALS5" s="23"/>
    </row>
    <row r="6" spans="1:1007" ht="18" x14ac:dyDescent="0.25">
      <c r="A6" s="22" t="s">
        <v>34</v>
      </c>
      <c r="B6" s="9"/>
      <c r="C6" s="278">
        <f>'SIA Phasen 32 bis 53'!C3:W3</f>
        <v>0</v>
      </c>
      <c r="D6" s="279"/>
      <c r="E6" s="280"/>
      <c r="F6" s="2"/>
      <c r="G6" s="2"/>
      <c r="H6" s="2"/>
      <c r="I6" s="2"/>
      <c r="J6" s="2"/>
      <c r="K6" s="2"/>
      <c r="L6" s="2"/>
      <c r="M6" s="2"/>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row>
    <row r="7" spans="1:1007" s="31" customFormat="1" x14ac:dyDescent="0.2">
      <c r="A7" s="29"/>
      <c r="B7" s="29"/>
      <c r="C7" s="29"/>
      <c r="D7" s="29"/>
      <c r="E7" s="29"/>
      <c r="F7" s="2"/>
      <c r="G7" s="2"/>
      <c r="H7" s="2"/>
      <c r="I7" s="2"/>
      <c r="J7" s="2"/>
      <c r="K7" s="2"/>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c r="FN7" s="23"/>
      <c r="FO7" s="23"/>
      <c r="FP7" s="23"/>
      <c r="FQ7" s="23"/>
      <c r="FR7" s="23"/>
      <c r="FS7" s="23"/>
      <c r="FT7" s="23"/>
      <c r="FU7" s="23"/>
      <c r="FV7" s="23"/>
      <c r="FW7" s="23"/>
      <c r="FX7" s="23"/>
      <c r="FY7" s="23"/>
      <c r="FZ7" s="23"/>
      <c r="GA7" s="23"/>
      <c r="GB7" s="23"/>
      <c r="GC7" s="23"/>
      <c r="GD7" s="23"/>
      <c r="GE7" s="23"/>
      <c r="GF7" s="23"/>
      <c r="GG7" s="23"/>
      <c r="GH7" s="23"/>
      <c r="GI7" s="23"/>
      <c r="GJ7" s="23"/>
      <c r="GK7" s="23"/>
      <c r="GL7" s="23"/>
      <c r="GM7" s="23"/>
      <c r="GN7" s="23"/>
      <c r="GO7" s="23"/>
      <c r="GP7" s="23"/>
      <c r="GQ7" s="23"/>
      <c r="GR7" s="23"/>
      <c r="GS7" s="23"/>
      <c r="GT7" s="23"/>
      <c r="GU7" s="23"/>
      <c r="GV7" s="23"/>
      <c r="GW7" s="23"/>
      <c r="GX7" s="23"/>
      <c r="GY7" s="23"/>
      <c r="GZ7" s="23"/>
      <c r="HA7" s="23"/>
      <c r="HB7" s="23"/>
      <c r="HC7" s="23"/>
      <c r="HD7" s="23"/>
      <c r="HE7" s="23"/>
      <c r="HF7" s="23"/>
      <c r="HG7" s="23"/>
      <c r="HH7" s="23"/>
      <c r="HI7" s="23"/>
      <c r="HJ7" s="23"/>
      <c r="HK7" s="23"/>
      <c r="HL7" s="23"/>
      <c r="HM7" s="23"/>
      <c r="HN7" s="23"/>
      <c r="HO7" s="23"/>
      <c r="HP7" s="23"/>
      <c r="HQ7" s="23"/>
      <c r="HR7" s="23"/>
      <c r="HS7" s="23"/>
      <c r="HT7" s="23"/>
      <c r="HU7" s="23"/>
      <c r="HV7" s="23"/>
      <c r="HW7" s="23"/>
      <c r="HX7" s="23"/>
      <c r="HY7" s="23"/>
      <c r="HZ7" s="23"/>
      <c r="IA7" s="23"/>
      <c r="IB7" s="23"/>
      <c r="IC7" s="23"/>
      <c r="ID7" s="23"/>
      <c r="IE7" s="23"/>
      <c r="IF7" s="23"/>
      <c r="IG7" s="23"/>
      <c r="IH7" s="23"/>
      <c r="II7" s="23"/>
      <c r="IJ7" s="23"/>
      <c r="IK7" s="23"/>
      <c r="IL7" s="23"/>
      <c r="IM7" s="23"/>
      <c r="IN7" s="23"/>
      <c r="IO7" s="23"/>
      <c r="IP7" s="23"/>
      <c r="IQ7" s="23"/>
      <c r="IR7" s="23"/>
      <c r="IS7" s="23"/>
      <c r="IT7" s="23"/>
      <c r="IU7" s="23"/>
      <c r="IV7" s="23"/>
      <c r="IW7" s="23"/>
      <c r="IX7" s="23"/>
      <c r="IY7" s="23"/>
      <c r="IZ7" s="23"/>
      <c r="JA7" s="23"/>
      <c r="JB7" s="23"/>
      <c r="JC7" s="23"/>
      <c r="JD7" s="23"/>
      <c r="JE7" s="23"/>
      <c r="JF7" s="23"/>
      <c r="JG7" s="23"/>
      <c r="JH7" s="23"/>
      <c r="JI7" s="23"/>
      <c r="JJ7" s="23"/>
      <c r="JK7" s="23"/>
      <c r="JL7" s="23"/>
      <c r="JM7" s="23"/>
      <c r="JN7" s="23"/>
      <c r="JO7" s="23"/>
      <c r="JP7" s="23"/>
      <c r="JQ7" s="23"/>
      <c r="JR7" s="23"/>
      <c r="JS7" s="23"/>
      <c r="JT7" s="23"/>
      <c r="JU7" s="23"/>
      <c r="JV7" s="23"/>
      <c r="JW7" s="23"/>
      <c r="JX7" s="23"/>
      <c r="JY7" s="23"/>
      <c r="JZ7" s="23"/>
      <c r="KA7" s="23"/>
      <c r="KB7" s="23"/>
      <c r="KC7" s="23"/>
      <c r="KD7" s="23"/>
      <c r="KE7" s="23"/>
      <c r="KF7" s="23"/>
      <c r="KG7" s="23"/>
      <c r="KH7" s="23"/>
      <c r="KI7" s="23"/>
      <c r="KJ7" s="23"/>
      <c r="KK7" s="23"/>
      <c r="KL7" s="23"/>
      <c r="KM7" s="23"/>
      <c r="KN7" s="23"/>
      <c r="KO7" s="23"/>
      <c r="KP7" s="23"/>
      <c r="KQ7" s="23"/>
      <c r="KR7" s="23"/>
      <c r="KS7" s="23"/>
      <c r="KT7" s="23"/>
      <c r="KU7" s="23"/>
      <c r="KV7" s="23"/>
      <c r="KW7" s="23"/>
      <c r="KX7" s="23"/>
      <c r="KY7" s="23"/>
      <c r="KZ7" s="23"/>
      <c r="LA7" s="23"/>
      <c r="LB7" s="23"/>
      <c r="LC7" s="23"/>
      <c r="LD7" s="23"/>
      <c r="LE7" s="23"/>
      <c r="LF7" s="23"/>
      <c r="LG7" s="23"/>
      <c r="LH7" s="23"/>
      <c r="LI7" s="23"/>
      <c r="LJ7" s="23"/>
      <c r="LK7" s="23"/>
      <c r="LL7" s="23"/>
      <c r="LM7" s="23"/>
      <c r="LN7" s="23"/>
      <c r="LO7" s="23"/>
      <c r="LP7" s="23"/>
      <c r="LQ7" s="23"/>
      <c r="LR7" s="23"/>
      <c r="LS7" s="23"/>
      <c r="LT7" s="23"/>
      <c r="LU7" s="23"/>
      <c r="LV7" s="23"/>
      <c r="LW7" s="23"/>
      <c r="LX7" s="23"/>
      <c r="LY7" s="23"/>
      <c r="LZ7" s="23"/>
      <c r="MA7" s="23"/>
      <c r="MB7" s="23"/>
      <c r="MC7" s="23"/>
      <c r="MD7" s="23"/>
      <c r="ME7" s="23"/>
      <c r="MF7" s="23"/>
      <c r="MG7" s="23"/>
      <c r="MH7" s="23"/>
      <c r="MI7" s="23"/>
      <c r="MJ7" s="23"/>
      <c r="MK7" s="23"/>
      <c r="ML7" s="23"/>
      <c r="MM7" s="23"/>
      <c r="MN7" s="23"/>
      <c r="MO7" s="23"/>
      <c r="MP7" s="23"/>
      <c r="MQ7" s="23"/>
      <c r="MR7" s="23"/>
      <c r="MS7" s="23"/>
      <c r="MT7" s="23"/>
      <c r="MU7" s="23"/>
      <c r="MV7" s="23"/>
      <c r="MW7" s="23"/>
      <c r="MX7" s="23"/>
      <c r="MY7" s="23"/>
      <c r="MZ7" s="23"/>
      <c r="NA7" s="23"/>
      <c r="NB7" s="23"/>
      <c r="NC7" s="23"/>
      <c r="ND7" s="23"/>
      <c r="NE7" s="23"/>
      <c r="NF7" s="23"/>
      <c r="NG7" s="23"/>
      <c r="NH7" s="23"/>
      <c r="NI7" s="23"/>
      <c r="NJ7" s="23"/>
      <c r="NK7" s="23"/>
      <c r="NL7" s="23"/>
      <c r="NM7" s="23"/>
      <c r="NN7" s="23"/>
      <c r="NO7" s="23"/>
      <c r="NP7" s="23"/>
      <c r="NQ7" s="23"/>
      <c r="NR7" s="23"/>
      <c r="NS7" s="23"/>
      <c r="NT7" s="23"/>
      <c r="NU7" s="23"/>
      <c r="NV7" s="23"/>
      <c r="NW7" s="23"/>
      <c r="NX7" s="23"/>
      <c r="NY7" s="23"/>
      <c r="NZ7" s="23"/>
      <c r="OA7" s="23"/>
      <c r="OB7" s="23"/>
      <c r="OC7" s="23"/>
      <c r="OD7" s="23"/>
      <c r="OE7" s="23"/>
      <c r="OF7" s="23"/>
      <c r="OG7" s="23"/>
      <c r="OH7" s="23"/>
      <c r="OI7" s="23"/>
      <c r="OJ7" s="23"/>
      <c r="OK7" s="23"/>
      <c r="OL7" s="23"/>
      <c r="OM7" s="23"/>
      <c r="ON7" s="23"/>
      <c r="OO7" s="23"/>
      <c r="OP7" s="23"/>
      <c r="OQ7" s="23"/>
      <c r="OR7" s="23"/>
      <c r="OS7" s="23"/>
      <c r="OT7" s="23"/>
      <c r="OU7" s="23"/>
      <c r="OV7" s="23"/>
      <c r="OW7" s="23"/>
      <c r="OX7" s="23"/>
      <c r="OY7" s="23"/>
      <c r="OZ7" s="23"/>
      <c r="PA7" s="23"/>
      <c r="PB7" s="23"/>
      <c r="PC7" s="23"/>
      <c r="PD7" s="23"/>
      <c r="PE7" s="23"/>
      <c r="PF7" s="23"/>
      <c r="PG7" s="23"/>
      <c r="PH7" s="23"/>
      <c r="PI7" s="23"/>
      <c r="PJ7" s="23"/>
      <c r="PK7" s="23"/>
      <c r="PL7" s="23"/>
      <c r="PM7" s="23"/>
      <c r="PN7" s="23"/>
      <c r="PO7" s="23"/>
      <c r="PP7" s="23"/>
      <c r="PQ7" s="23"/>
      <c r="PR7" s="23"/>
      <c r="PS7" s="23"/>
      <c r="PT7" s="23"/>
      <c r="PU7" s="23"/>
      <c r="PV7" s="23"/>
      <c r="PW7" s="23"/>
      <c r="PX7" s="23"/>
      <c r="PY7" s="23"/>
      <c r="PZ7" s="23"/>
      <c r="QA7" s="23"/>
      <c r="QB7" s="23"/>
      <c r="QC7" s="23"/>
      <c r="QD7" s="23"/>
      <c r="QE7" s="23"/>
      <c r="QF7" s="23"/>
      <c r="QG7" s="23"/>
      <c r="QH7" s="23"/>
      <c r="QI7" s="23"/>
      <c r="QJ7" s="23"/>
      <c r="QK7" s="23"/>
      <c r="QL7" s="23"/>
      <c r="QM7" s="23"/>
      <c r="QN7" s="23"/>
      <c r="QO7" s="23"/>
      <c r="QP7" s="23"/>
      <c r="QQ7" s="23"/>
      <c r="QR7" s="23"/>
      <c r="QS7" s="23"/>
      <c r="QT7" s="23"/>
      <c r="QU7" s="23"/>
      <c r="QV7" s="23"/>
      <c r="QW7" s="23"/>
      <c r="QX7" s="23"/>
      <c r="QY7" s="23"/>
      <c r="QZ7" s="23"/>
      <c r="RA7" s="23"/>
      <c r="RB7" s="23"/>
      <c r="RC7" s="23"/>
      <c r="RD7" s="23"/>
      <c r="RE7" s="23"/>
      <c r="RF7" s="23"/>
      <c r="RG7" s="23"/>
      <c r="RH7" s="23"/>
      <c r="RI7" s="23"/>
      <c r="RJ7" s="23"/>
      <c r="RK7" s="23"/>
      <c r="RL7" s="23"/>
      <c r="RM7" s="23"/>
      <c r="RN7" s="23"/>
      <c r="RO7" s="23"/>
      <c r="RP7" s="23"/>
      <c r="RQ7" s="23"/>
      <c r="RR7" s="23"/>
      <c r="RS7" s="23"/>
      <c r="RT7" s="23"/>
      <c r="RU7" s="23"/>
      <c r="RV7" s="23"/>
      <c r="RW7" s="23"/>
      <c r="RX7" s="23"/>
      <c r="RY7" s="23"/>
      <c r="RZ7" s="23"/>
      <c r="SA7" s="23"/>
      <c r="SB7" s="23"/>
      <c r="SC7" s="23"/>
      <c r="SD7" s="23"/>
      <c r="SE7" s="23"/>
      <c r="SF7" s="23"/>
      <c r="SG7" s="23"/>
      <c r="SH7" s="23"/>
      <c r="SI7" s="23"/>
      <c r="SJ7" s="23"/>
      <c r="SK7" s="23"/>
      <c r="SL7" s="23"/>
      <c r="SM7" s="23"/>
      <c r="SN7" s="23"/>
      <c r="SO7" s="23"/>
      <c r="SP7" s="23"/>
      <c r="SQ7" s="23"/>
      <c r="SR7" s="23"/>
      <c r="SS7" s="23"/>
      <c r="ST7" s="23"/>
      <c r="SU7" s="23"/>
      <c r="SV7" s="23"/>
      <c r="SW7" s="23"/>
      <c r="SX7" s="23"/>
      <c r="SY7" s="23"/>
      <c r="SZ7" s="23"/>
      <c r="TA7" s="23"/>
      <c r="TB7" s="23"/>
      <c r="TC7" s="23"/>
      <c r="TD7" s="23"/>
      <c r="TE7" s="23"/>
      <c r="TF7" s="23"/>
      <c r="TG7" s="23"/>
      <c r="TH7" s="23"/>
      <c r="TI7" s="23"/>
      <c r="TJ7" s="23"/>
      <c r="TK7" s="23"/>
      <c r="TL7" s="23"/>
      <c r="TM7" s="23"/>
      <c r="TN7" s="23"/>
      <c r="TO7" s="23"/>
      <c r="TP7" s="23"/>
      <c r="TQ7" s="23"/>
      <c r="TR7" s="23"/>
      <c r="TS7" s="23"/>
      <c r="TT7" s="23"/>
      <c r="TU7" s="23"/>
      <c r="TV7" s="23"/>
      <c r="TW7" s="23"/>
      <c r="TX7" s="23"/>
      <c r="TY7" s="23"/>
      <c r="TZ7" s="23"/>
      <c r="UA7" s="23"/>
      <c r="UB7" s="23"/>
      <c r="UC7" s="23"/>
      <c r="UD7" s="23"/>
      <c r="UE7" s="23"/>
      <c r="UF7" s="23"/>
      <c r="UG7" s="23"/>
      <c r="UH7" s="23"/>
      <c r="UI7" s="23"/>
      <c r="UJ7" s="23"/>
      <c r="UK7" s="23"/>
      <c r="UL7" s="23"/>
      <c r="UM7" s="23"/>
      <c r="UN7" s="23"/>
      <c r="UO7" s="23"/>
      <c r="UP7" s="23"/>
      <c r="UQ7" s="23"/>
      <c r="UR7" s="23"/>
      <c r="US7" s="23"/>
      <c r="UT7" s="23"/>
      <c r="UU7" s="23"/>
      <c r="UV7" s="23"/>
      <c r="UW7" s="23"/>
      <c r="UX7" s="23"/>
      <c r="UY7" s="23"/>
      <c r="UZ7" s="23"/>
      <c r="VA7" s="23"/>
      <c r="VB7" s="23"/>
      <c r="VC7" s="23"/>
      <c r="VD7" s="23"/>
      <c r="VE7" s="23"/>
      <c r="VF7" s="23"/>
      <c r="VG7" s="23"/>
      <c r="VH7" s="23"/>
      <c r="VI7" s="23"/>
      <c r="VJ7" s="23"/>
      <c r="VK7" s="23"/>
      <c r="VL7" s="23"/>
      <c r="VM7" s="23"/>
      <c r="VN7" s="23"/>
      <c r="VO7" s="23"/>
      <c r="VP7" s="23"/>
      <c r="VQ7" s="23"/>
      <c r="VR7" s="23"/>
      <c r="VS7" s="23"/>
      <c r="VT7" s="23"/>
      <c r="VU7" s="23"/>
      <c r="VV7" s="23"/>
      <c r="VW7" s="23"/>
      <c r="VX7" s="23"/>
      <c r="VY7" s="23"/>
      <c r="VZ7" s="23"/>
      <c r="WA7" s="23"/>
      <c r="WB7" s="23"/>
      <c r="WC7" s="23"/>
      <c r="WD7" s="23"/>
      <c r="WE7" s="23"/>
      <c r="WF7" s="23"/>
      <c r="WG7" s="23"/>
      <c r="WH7" s="23"/>
      <c r="WI7" s="23"/>
      <c r="WJ7" s="23"/>
      <c r="WK7" s="23"/>
      <c r="WL7" s="23"/>
      <c r="WM7" s="23"/>
      <c r="WN7" s="23"/>
      <c r="WO7" s="23"/>
      <c r="WP7" s="23"/>
      <c r="WQ7" s="23"/>
      <c r="WR7" s="23"/>
      <c r="WS7" s="23"/>
      <c r="WT7" s="23"/>
      <c r="WU7" s="23"/>
      <c r="WV7" s="23"/>
      <c r="WW7" s="23"/>
      <c r="WX7" s="23"/>
      <c r="WY7" s="23"/>
      <c r="WZ7" s="23"/>
      <c r="XA7" s="23"/>
      <c r="XB7" s="23"/>
      <c r="XC7" s="23"/>
      <c r="XD7" s="23"/>
      <c r="XE7" s="23"/>
      <c r="XF7" s="23"/>
      <c r="XG7" s="23"/>
      <c r="XH7" s="23"/>
      <c r="XI7" s="23"/>
      <c r="XJ7" s="23"/>
      <c r="XK7" s="23"/>
      <c r="XL7" s="23"/>
      <c r="XM7" s="23"/>
      <c r="XN7" s="23"/>
      <c r="XO7" s="23"/>
      <c r="XP7" s="23"/>
      <c r="XQ7" s="23"/>
      <c r="XR7" s="23"/>
      <c r="XS7" s="23"/>
      <c r="XT7" s="23"/>
      <c r="XU7" s="23"/>
      <c r="XV7" s="23"/>
      <c r="XW7" s="23"/>
      <c r="XX7" s="23"/>
      <c r="XY7" s="23"/>
      <c r="XZ7" s="23"/>
      <c r="YA7" s="23"/>
      <c r="YB7" s="23"/>
      <c r="YC7" s="23"/>
      <c r="YD7" s="23"/>
      <c r="YE7" s="23"/>
      <c r="YF7" s="23"/>
      <c r="YG7" s="23"/>
      <c r="YH7" s="23"/>
      <c r="YI7" s="23"/>
      <c r="YJ7" s="23"/>
      <c r="YK7" s="23"/>
      <c r="YL7" s="23"/>
      <c r="YM7" s="23"/>
      <c r="YN7" s="23"/>
      <c r="YO7" s="23"/>
      <c r="YP7" s="23"/>
      <c r="YQ7" s="23"/>
      <c r="YR7" s="23"/>
      <c r="YS7" s="23"/>
      <c r="YT7" s="23"/>
      <c r="YU7" s="23"/>
      <c r="YV7" s="23"/>
      <c r="YW7" s="23"/>
      <c r="YX7" s="23"/>
      <c r="YY7" s="23"/>
      <c r="YZ7" s="23"/>
      <c r="ZA7" s="23"/>
      <c r="ZB7" s="23"/>
      <c r="ZC7" s="23"/>
      <c r="ZD7" s="23"/>
      <c r="ZE7" s="23"/>
      <c r="ZF7" s="23"/>
      <c r="ZG7" s="23"/>
      <c r="ZH7" s="23"/>
      <c r="ZI7" s="23"/>
      <c r="ZJ7" s="23"/>
      <c r="ZK7" s="23"/>
      <c r="ZL7" s="23"/>
      <c r="ZM7" s="23"/>
      <c r="ZN7" s="23"/>
      <c r="ZO7" s="23"/>
      <c r="ZP7" s="23"/>
      <c r="ZQ7" s="23"/>
      <c r="ZR7" s="23"/>
      <c r="ZS7" s="23"/>
      <c r="ZT7" s="23"/>
      <c r="ZU7" s="23"/>
      <c r="ZV7" s="23"/>
      <c r="ZW7" s="23"/>
      <c r="ZX7" s="23"/>
      <c r="ZY7" s="23"/>
      <c r="ZZ7" s="23"/>
      <c r="AAA7" s="23"/>
      <c r="AAB7" s="23"/>
      <c r="AAC7" s="23"/>
      <c r="AAD7" s="23"/>
      <c r="AAE7" s="23"/>
      <c r="AAF7" s="23"/>
      <c r="AAG7" s="23"/>
      <c r="AAH7" s="23"/>
      <c r="AAI7" s="23"/>
      <c r="AAJ7" s="23"/>
      <c r="AAK7" s="23"/>
      <c r="AAL7" s="23"/>
      <c r="AAM7" s="23"/>
      <c r="AAN7" s="23"/>
      <c r="AAO7" s="23"/>
      <c r="AAP7" s="23"/>
      <c r="AAQ7" s="23"/>
      <c r="AAR7" s="23"/>
      <c r="AAS7" s="23"/>
      <c r="AAT7" s="23"/>
      <c r="AAU7" s="23"/>
      <c r="AAV7" s="23"/>
      <c r="AAW7" s="23"/>
      <c r="AAX7" s="23"/>
      <c r="AAY7" s="23"/>
      <c r="AAZ7" s="23"/>
      <c r="ABA7" s="23"/>
      <c r="ABB7" s="23"/>
      <c r="ABC7" s="23"/>
      <c r="ABD7" s="23"/>
      <c r="ABE7" s="23"/>
      <c r="ABF7" s="23"/>
      <c r="ABG7" s="23"/>
      <c r="ABH7" s="23"/>
      <c r="ABI7" s="23"/>
      <c r="ABJ7" s="23"/>
      <c r="ABK7" s="23"/>
      <c r="ABL7" s="23"/>
      <c r="ABM7" s="23"/>
      <c r="ABN7" s="23"/>
      <c r="ABO7" s="23"/>
      <c r="ABP7" s="23"/>
      <c r="ABQ7" s="23"/>
      <c r="ABR7" s="23"/>
      <c r="ABS7" s="23"/>
      <c r="ABT7" s="23"/>
      <c r="ABU7" s="23"/>
      <c r="ABV7" s="23"/>
      <c r="ABW7" s="23"/>
      <c r="ABX7" s="23"/>
      <c r="ABY7" s="23"/>
      <c r="ABZ7" s="23"/>
      <c r="ACA7" s="23"/>
      <c r="ACB7" s="23"/>
      <c r="ACC7" s="23"/>
      <c r="ACD7" s="23"/>
      <c r="ACE7" s="23"/>
      <c r="ACF7" s="23"/>
      <c r="ACG7" s="23"/>
      <c r="ACH7" s="23"/>
      <c r="ACI7" s="23"/>
      <c r="ACJ7" s="23"/>
      <c r="ACK7" s="23"/>
      <c r="ACL7" s="23"/>
      <c r="ACM7" s="23"/>
      <c r="ACN7" s="23"/>
      <c r="ACO7" s="23"/>
      <c r="ACP7" s="23"/>
      <c r="ACQ7" s="23"/>
      <c r="ACR7" s="23"/>
      <c r="ACS7" s="23"/>
      <c r="ACT7" s="23"/>
      <c r="ACU7" s="23"/>
      <c r="ACV7" s="23"/>
      <c r="ACW7" s="23"/>
      <c r="ACX7" s="23"/>
      <c r="ACY7" s="23"/>
      <c r="ACZ7" s="23"/>
      <c r="ADA7" s="23"/>
      <c r="ADB7" s="23"/>
      <c r="ADC7" s="23"/>
      <c r="ADD7" s="23"/>
      <c r="ADE7" s="23"/>
      <c r="ADF7" s="23"/>
      <c r="ADG7" s="23"/>
      <c r="ADH7" s="23"/>
      <c r="ADI7" s="23"/>
      <c r="ADJ7" s="23"/>
      <c r="ADK7" s="23"/>
      <c r="ADL7" s="23"/>
      <c r="ADM7" s="23"/>
      <c r="ADN7" s="23"/>
      <c r="ADO7" s="23"/>
      <c r="ADP7" s="23"/>
      <c r="ADQ7" s="23"/>
      <c r="ADR7" s="23"/>
      <c r="ADS7" s="23"/>
      <c r="ADT7" s="23"/>
      <c r="ADU7" s="23"/>
      <c r="ADV7" s="23"/>
      <c r="ADW7" s="23"/>
      <c r="ADX7" s="23"/>
      <c r="ADY7" s="23"/>
      <c r="ADZ7" s="23"/>
      <c r="AEA7" s="23"/>
      <c r="AEB7" s="23"/>
      <c r="AEC7" s="23"/>
      <c r="AED7" s="23"/>
      <c r="AEE7" s="23"/>
      <c r="AEF7" s="23"/>
      <c r="AEG7" s="23"/>
      <c r="AEH7" s="23"/>
      <c r="AEI7" s="23"/>
      <c r="AEJ7" s="23"/>
      <c r="AEK7" s="23"/>
      <c r="AEL7" s="23"/>
      <c r="AEM7" s="23"/>
      <c r="AEN7" s="23"/>
      <c r="AEO7" s="23"/>
      <c r="AEP7" s="23"/>
      <c r="AEQ7" s="23"/>
      <c r="AER7" s="23"/>
      <c r="AES7" s="23"/>
      <c r="AET7" s="23"/>
      <c r="AEU7" s="23"/>
      <c r="AEV7" s="23"/>
      <c r="AEW7" s="23"/>
      <c r="AEX7" s="23"/>
      <c r="AEY7" s="23"/>
      <c r="AEZ7" s="23"/>
      <c r="AFA7" s="23"/>
      <c r="AFB7" s="23"/>
      <c r="AFC7" s="23"/>
      <c r="AFD7" s="23"/>
      <c r="AFE7" s="23"/>
      <c r="AFF7" s="23"/>
      <c r="AFG7" s="23"/>
      <c r="AFH7" s="23"/>
      <c r="AFI7" s="23"/>
      <c r="AFJ7" s="23"/>
      <c r="AFK7" s="23"/>
      <c r="AFL7" s="23"/>
      <c r="AFM7" s="23"/>
      <c r="AFN7" s="23"/>
      <c r="AFO7" s="23"/>
      <c r="AFP7" s="23"/>
      <c r="AFQ7" s="23"/>
      <c r="AFR7" s="23"/>
      <c r="AFS7" s="23"/>
      <c r="AFT7" s="23"/>
      <c r="AFU7" s="23"/>
      <c r="AFV7" s="23"/>
      <c r="AFW7" s="23"/>
      <c r="AFX7" s="23"/>
      <c r="AFY7" s="23"/>
      <c r="AFZ7" s="23"/>
      <c r="AGA7" s="23"/>
      <c r="AGB7" s="23"/>
      <c r="AGC7" s="23"/>
      <c r="AGD7" s="23"/>
      <c r="AGE7" s="23"/>
      <c r="AGF7" s="23"/>
      <c r="AGG7" s="23"/>
      <c r="AGH7" s="23"/>
      <c r="AGI7" s="23"/>
      <c r="AGJ7" s="23"/>
      <c r="AGK7" s="23"/>
      <c r="AGL7" s="23"/>
      <c r="AGM7" s="23"/>
      <c r="AGN7" s="23"/>
      <c r="AGO7" s="23"/>
      <c r="AGP7" s="23"/>
      <c r="AGQ7" s="23"/>
      <c r="AGR7" s="23"/>
      <c r="AGS7" s="23"/>
      <c r="AGT7" s="23"/>
      <c r="AGU7" s="23"/>
      <c r="AGV7" s="23"/>
      <c r="AGW7" s="23"/>
      <c r="AGX7" s="23"/>
      <c r="AGY7" s="23"/>
      <c r="AGZ7" s="23"/>
      <c r="AHA7" s="23"/>
      <c r="AHB7" s="23"/>
      <c r="AHC7" s="23"/>
      <c r="AHD7" s="23"/>
      <c r="AHE7" s="23"/>
      <c r="AHF7" s="23"/>
      <c r="AHG7" s="23"/>
      <c r="AHH7" s="23"/>
      <c r="AHI7" s="23"/>
      <c r="AHJ7" s="23"/>
      <c r="AHK7" s="23"/>
      <c r="AHL7" s="23"/>
      <c r="AHM7" s="23"/>
      <c r="AHN7" s="23"/>
      <c r="AHO7" s="23"/>
      <c r="AHP7" s="23"/>
      <c r="AHQ7" s="23"/>
      <c r="AHR7" s="23"/>
      <c r="AHS7" s="23"/>
      <c r="AHT7" s="23"/>
      <c r="AHU7" s="23"/>
      <c r="AHV7" s="23"/>
      <c r="AHW7" s="23"/>
      <c r="AHX7" s="23"/>
      <c r="AHY7" s="23"/>
      <c r="AHZ7" s="23"/>
      <c r="AIA7" s="23"/>
      <c r="AIB7" s="23"/>
      <c r="AIC7" s="23"/>
      <c r="AID7" s="23"/>
      <c r="AIE7" s="23"/>
      <c r="AIF7" s="23"/>
      <c r="AIG7" s="23"/>
      <c r="AIH7" s="23"/>
      <c r="AII7" s="23"/>
      <c r="AIJ7" s="23"/>
      <c r="AIK7" s="23"/>
      <c r="AIL7" s="23"/>
      <c r="AIM7" s="23"/>
      <c r="AIN7" s="23"/>
      <c r="AIO7" s="23"/>
      <c r="AIP7" s="23"/>
      <c r="AIQ7" s="23"/>
      <c r="AIR7" s="23"/>
      <c r="AIS7" s="23"/>
      <c r="AIT7" s="23"/>
      <c r="AIU7" s="23"/>
      <c r="AIV7" s="23"/>
      <c r="AIW7" s="23"/>
      <c r="AIX7" s="23"/>
      <c r="AIY7" s="23"/>
      <c r="AIZ7" s="23"/>
      <c r="AJA7" s="23"/>
      <c r="AJB7" s="23"/>
      <c r="AJC7" s="23"/>
      <c r="AJD7" s="23"/>
      <c r="AJE7" s="23"/>
      <c r="AJF7" s="23"/>
      <c r="AJG7" s="23"/>
      <c r="AJH7" s="23"/>
      <c r="AJI7" s="23"/>
      <c r="AJJ7" s="23"/>
      <c r="AJK7" s="23"/>
      <c r="AJL7" s="23"/>
      <c r="AJM7" s="23"/>
      <c r="AJN7" s="23"/>
      <c r="AJO7" s="23"/>
      <c r="AJP7" s="23"/>
      <c r="AJQ7" s="23"/>
      <c r="AJR7" s="23"/>
      <c r="AJS7" s="23"/>
      <c r="AJT7" s="23"/>
      <c r="AJU7" s="23"/>
      <c r="AJV7" s="23"/>
      <c r="AJW7" s="23"/>
      <c r="AJX7" s="23"/>
      <c r="AJY7" s="23"/>
      <c r="AJZ7" s="23"/>
      <c r="AKA7" s="23"/>
      <c r="AKB7" s="23"/>
      <c r="AKC7" s="23"/>
      <c r="AKD7" s="23"/>
      <c r="AKE7" s="23"/>
      <c r="AKF7" s="23"/>
      <c r="AKG7" s="23"/>
      <c r="AKH7" s="23"/>
      <c r="AKI7" s="23"/>
      <c r="AKJ7" s="23"/>
      <c r="AKK7" s="23"/>
      <c r="AKL7" s="23"/>
      <c r="AKM7" s="23"/>
      <c r="AKN7" s="23"/>
      <c r="AKO7" s="23"/>
      <c r="AKP7" s="23"/>
      <c r="AKQ7" s="23"/>
      <c r="AKR7" s="23"/>
      <c r="AKS7" s="23"/>
      <c r="AKT7" s="23"/>
      <c r="AKU7" s="23"/>
      <c r="AKV7" s="23"/>
      <c r="AKW7" s="23"/>
      <c r="AKX7" s="23"/>
      <c r="AKY7" s="23"/>
      <c r="AKZ7" s="23"/>
      <c r="ALA7" s="23"/>
      <c r="ALB7" s="23"/>
      <c r="ALC7" s="23"/>
      <c r="ALD7" s="23"/>
      <c r="ALE7" s="23"/>
      <c r="ALF7" s="23"/>
      <c r="ALG7" s="23"/>
      <c r="ALH7" s="23"/>
      <c r="ALI7" s="23"/>
      <c r="ALJ7" s="23"/>
      <c r="ALK7" s="23"/>
      <c r="ALL7" s="23"/>
      <c r="ALM7" s="23"/>
      <c r="ALN7" s="23"/>
      <c r="ALO7" s="23"/>
      <c r="ALP7" s="23"/>
      <c r="ALQ7" s="23"/>
      <c r="ALR7" s="23"/>
      <c r="ALS7" s="23"/>
    </row>
    <row r="8" spans="1:1007" s="31" customFormat="1" x14ac:dyDescent="0.2">
      <c r="A8" s="282" t="s">
        <v>100</v>
      </c>
      <c r="B8" s="282"/>
      <c r="C8" s="282"/>
      <c r="D8" s="282"/>
      <c r="E8" s="29"/>
      <c r="F8" s="2"/>
      <c r="G8" s="2"/>
      <c r="H8" s="2"/>
      <c r="I8" s="2"/>
      <c r="J8" s="2"/>
      <c r="K8" s="2"/>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c r="CV8" s="23"/>
      <c r="CW8" s="23"/>
      <c r="CX8" s="23"/>
      <c r="CY8" s="23"/>
      <c r="CZ8" s="23"/>
      <c r="DA8" s="23"/>
      <c r="DB8" s="23"/>
      <c r="DC8" s="23"/>
      <c r="DD8" s="23"/>
      <c r="DE8" s="23"/>
      <c r="DF8" s="23"/>
      <c r="DG8" s="23"/>
      <c r="DH8" s="23"/>
      <c r="DI8" s="23"/>
      <c r="DJ8" s="23"/>
      <c r="DK8" s="23"/>
      <c r="DL8" s="23"/>
      <c r="DM8" s="23"/>
      <c r="DN8" s="23"/>
      <c r="DO8" s="23"/>
      <c r="DP8" s="23"/>
      <c r="DQ8" s="23"/>
      <c r="DR8" s="23"/>
      <c r="DS8" s="23"/>
      <c r="DT8" s="23"/>
      <c r="DU8" s="23"/>
      <c r="DV8" s="23"/>
      <c r="DW8" s="23"/>
      <c r="DX8" s="23"/>
      <c r="DY8" s="23"/>
      <c r="DZ8" s="23"/>
      <c r="EA8" s="23"/>
      <c r="EB8" s="23"/>
      <c r="EC8" s="23"/>
      <c r="ED8" s="23"/>
      <c r="EE8" s="23"/>
      <c r="EF8" s="23"/>
      <c r="EG8" s="23"/>
      <c r="EH8" s="23"/>
      <c r="EI8" s="23"/>
      <c r="EJ8" s="23"/>
      <c r="EK8" s="23"/>
      <c r="EL8" s="23"/>
      <c r="EM8" s="23"/>
      <c r="EN8" s="23"/>
      <c r="EO8" s="23"/>
      <c r="EP8" s="23"/>
      <c r="EQ8" s="23"/>
      <c r="ER8" s="23"/>
      <c r="ES8" s="23"/>
      <c r="ET8" s="23"/>
      <c r="EU8" s="23"/>
      <c r="EV8" s="23"/>
      <c r="EW8" s="23"/>
      <c r="EX8" s="23"/>
      <c r="EY8" s="23"/>
      <c r="EZ8" s="23"/>
      <c r="FA8" s="23"/>
      <c r="FB8" s="23"/>
      <c r="FC8" s="23"/>
      <c r="FD8" s="23"/>
      <c r="FE8" s="23"/>
      <c r="FF8" s="23"/>
      <c r="FG8" s="23"/>
      <c r="FH8" s="23"/>
      <c r="FI8" s="23"/>
      <c r="FJ8" s="23"/>
      <c r="FK8" s="23"/>
      <c r="FL8" s="23"/>
      <c r="FM8" s="23"/>
      <c r="FN8" s="23"/>
      <c r="FO8" s="23"/>
      <c r="FP8" s="23"/>
      <c r="FQ8" s="23"/>
      <c r="FR8" s="23"/>
      <c r="FS8" s="23"/>
      <c r="FT8" s="23"/>
      <c r="FU8" s="23"/>
      <c r="FV8" s="23"/>
      <c r="FW8" s="23"/>
      <c r="FX8" s="23"/>
      <c r="FY8" s="23"/>
      <c r="FZ8" s="23"/>
      <c r="GA8" s="23"/>
      <c r="GB8" s="23"/>
      <c r="GC8" s="23"/>
      <c r="GD8" s="23"/>
      <c r="GE8" s="23"/>
      <c r="GF8" s="23"/>
      <c r="GG8" s="23"/>
      <c r="GH8" s="23"/>
      <c r="GI8" s="23"/>
      <c r="GJ8" s="23"/>
      <c r="GK8" s="23"/>
      <c r="GL8" s="23"/>
      <c r="GM8" s="23"/>
      <c r="GN8" s="23"/>
      <c r="GO8" s="23"/>
      <c r="GP8" s="23"/>
      <c r="GQ8" s="23"/>
      <c r="GR8" s="23"/>
      <c r="GS8" s="23"/>
      <c r="GT8" s="23"/>
      <c r="GU8" s="23"/>
      <c r="GV8" s="23"/>
      <c r="GW8" s="23"/>
      <c r="GX8" s="23"/>
      <c r="GY8" s="23"/>
      <c r="GZ8" s="23"/>
      <c r="HA8" s="23"/>
      <c r="HB8" s="23"/>
      <c r="HC8" s="23"/>
      <c r="HD8" s="23"/>
      <c r="HE8" s="23"/>
      <c r="HF8" s="23"/>
      <c r="HG8" s="23"/>
      <c r="HH8" s="23"/>
      <c r="HI8" s="23"/>
      <c r="HJ8" s="23"/>
      <c r="HK8" s="23"/>
      <c r="HL8" s="23"/>
      <c r="HM8" s="23"/>
      <c r="HN8" s="23"/>
      <c r="HO8" s="23"/>
      <c r="HP8" s="23"/>
      <c r="HQ8" s="23"/>
      <c r="HR8" s="23"/>
      <c r="HS8" s="23"/>
      <c r="HT8" s="23"/>
      <c r="HU8" s="23"/>
      <c r="HV8" s="23"/>
      <c r="HW8" s="23"/>
      <c r="HX8" s="23"/>
      <c r="HY8" s="23"/>
      <c r="HZ8" s="23"/>
      <c r="IA8" s="23"/>
      <c r="IB8" s="23"/>
      <c r="IC8" s="23"/>
      <c r="ID8" s="23"/>
      <c r="IE8" s="23"/>
      <c r="IF8" s="23"/>
      <c r="IG8" s="23"/>
      <c r="IH8" s="23"/>
      <c r="II8" s="23"/>
      <c r="IJ8" s="23"/>
      <c r="IK8" s="23"/>
      <c r="IL8" s="23"/>
      <c r="IM8" s="23"/>
      <c r="IN8" s="23"/>
      <c r="IO8" s="23"/>
      <c r="IP8" s="23"/>
      <c r="IQ8" s="23"/>
      <c r="IR8" s="23"/>
      <c r="IS8" s="23"/>
      <c r="IT8" s="23"/>
      <c r="IU8" s="23"/>
      <c r="IV8" s="23"/>
      <c r="IW8" s="23"/>
      <c r="IX8" s="23"/>
      <c r="IY8" s="23"/>
      <c r="IZ8" s="23"/>
      <c r="JA8" s="23"/>
      <c r="JB8" s="23"/>
      <c r="JC8" s="23"/>
      <c r="JD8" s="23"/>
      <c r="JE8" s="23"/>
      <c r="JF8" s="23"/>
      <c r="JG8" s="23"/>
      <c r="JH8" s="23"/>
      <c r="JI8" s="23"/>
      <c r="JJ8" s="23"/>
      <c r="JK8" s="23"/>
      <c r="JL8" s="23"/>
      <c r="JM8" s="23"/>
      <c r="JN8" s="23"/>
      <c r="JO8" s="23"/>
      <c r="JP8" s="23"/>
      <c r="JQ8" s="23"/>
      <c r="JR8" s="23"/>
      <c r="JS8" s="23"/>
      <c r="JT8" s="23"/>
      <c r="JU8" s="23"/>
      <c r="JV8" s="23"/>
      <c r="JW8" s="23"/>
      <c r="JX8" s="23"/>
      <c r="JY8" s="23"/>
      <c r="JZ8" s="23"/>
      <c r="KA8" s="23"/>
      <c r="KB8" s="23"/>
      <c r="KC8" s="23"/>
      <c r="KD8" s="23"/>
      <c r="KE8" s="23"/>
      <c r="KF8" s="23"/>
      <c r="KG8" s="23"/>
      <c r="KH8" s="23"/>
      <c r="KI8" s="23"/>
      <c r="KJ8" s="23"/>
      <c r="KK8" s="23"/>
      <c r="KL8" s="23"/>
      <c r="KM8" s="23"/>
      <c r="KN8" s="23"/>
      <c r="KO8" s="23"/>
      <c r="KP8" s="23"/>
      <c r="KQ8" s="23"/>
      <c r="KR8" s="23"/>
      <c r="KS8" s="23"/>
      <c r="KT8" s="23"/>
      <c r="KU8" s="23"/>
      <c r="KV8" s="23"/>
      <c r="KW8" s="23"/>
      <c r="KX8" s="23"/>
      <c r="KY8" s="23"/>
      <c r="KZ8" s="23"/>
      <c r="LA8" s="23"/>
      <c r="LB8" s="23"/>
      <c r="LC8" s="23"/>
      <c r="LD8" s="23"/>
      <c r="LE8" s="23"/>
      <c r="LF8" s="23"/>
      <c r="LG8" s="23"/>
      <c r="LH8" s="23"/>
      <c r="LI8" s="23"/>
      <c r="LJ8" s="23"/>
      <c r="LK8" s="23"/>
      <c r="LL8" s="23"/>
      <c r="LM8" s="23"/>
      <c r="LN8" s="23"/>
      <c r="LO8" s="23"/>
      <c r="LP8" s="23"/>
      <c r="LQ8" s="23"/>
      <c r="LR8" s="23"/>
      <c r="LS8" s="23"/>
      <c r="LT8" s="23"/>
      <c r="LU8" s="23"/>
      <c r="LV8" s="23"/>
      <c r="LW8" s="23"/>
      <c r="LX8" s="23"/>
      <c r="LY8" s="23"/>
      <c r="LZ8" s="23"/>
      <c r="MA8" s="23"/>
      <c r="MB8" s="23"/>
      <c r="MC8" s="23"/>
      <c r="MD8" s="23"/>
      <c r="ME8" s="23"/>
      <c r="MF8" s="23"/>
      <c r="MG8" s="23"/>
      <c r="MH8" s="23"/>
      <c r="MI8" s="23"/>
      <c r="MJ8" s="23"/>
      <c r="MK8" s="23"/>
      <c r="ML8" s="23"/>
      <c r="MM8" s="23"/>
      <c r="MN8" s="23"/>
      <c r="MO8" s="23"/>
      <c r="MP8" s="23"/>
      <c r="MQ8" s="23"/>
      <c r="MR8" s="23"/>
      <c r="MS8" s="23"/>
      <c r="MT8" s="23"/>
      <c r="MU8" s="23"/>
      <c r="MV8" s="23"/>
      <c r="MW8" s="23"/>
      <c r="MX8" s="23"/>
      <c r="MY8" s="23"/>
      <c r="MZ8" s="23"/>
      <c r="NA8" s="23"/>
      <c r="NB8" s="23"/>
      <c r="NC8" s="23"/>
      <c r="ND8" s="23"/>
      <c r="NE8" s="23"/>
      <c r="NF8" s="23"/>
      <c r="NG8" s="23"/>
      <c r="NH8" s="23"/>
      <c r="NI8" s="23"/>
      <c r="NJ8" s="23"/>
      <c r="NK8" s="23"/>
      <c r="NL8" s="23"/>
      <c r="NM8" s="23"/>
      <c r="NN8" s="23"/>
      <c r="NO8" s="23"/>
      <c r="NP8" s="23"/>
      <c r="NQ8" s="23"/>
      <c r="NR8" s="23"/>
      <c r="NS8" s="23"/>
      <c r="NT8" s="23"/>
      <c r="NU8" s="23"/>
      <c r="NV8" s="23"/>
      <c r="NW8" s="23"/>
      <c r="NX8" s="23"/>
      <c r="NY8" s="23"/>
      <c r="NZ8" s="23"/>
      <c r="OA8" s="23"/>
      <c r="OB8" s="23"/>
      <c r="OC8" s="23"/>
      <c r="OD8" s="23"/>
      <c r="OE8" s="23"/>
      <c r="OF8" s="23"/>
      <c r="OG8" s="23"/>
      <c r="OH8" s="23"/>
      <c r="OI8" s="23"/>
      <c r="OJ8" s="23"/>
      <c r="OK8" s="23"/>
      <c r="OL8" s="23"/>
      <c r="OM8" s="23"/>
      <c r="ON8" s="23"/>
      <c r="OO8" s="23"/>
      <c r="OP8" s="23"/>
      <c r="OQ8" s="23"/>
      <c r="OR8" s="23"/>
      <c r="OS8" s="23"/>
      <c r="OT8" s="23"/>
      <c r="OU8" s="23"/>
      <c r="OV8" s="23"/>
      <c r="OW8" s="23"/>
      <c r="OX8" s="23"/>
      <c r="OY8" s="23"/>
      <c r="OZ8" s="23"/>
      <c r="PA8" s="23"/>
      <c r="PB8" s="23"/>
      <c r="PC8" s="23"/>
      <c r="PD8" s="23"/>
      <c r="PE8" s="23"/>
      <c r="PF8" s="23"/>
      <c r="PG8" s="23"/>
      <c r="PH8" s="23"/>
      <c r="PI8" s="23"/>
      <c r="PJ8" s="23"/>
      <c r="PK8" s="23"/>
      <c r="PL8" s="23"/>
      <c r="PM8" s="23"/>
      <c r="PN8" s="23"/>
      <c r="PO8" s="23"/>
      <c r="PP8" s="23"/>
      <c r="PQ8" s="23"/>
      <c r="PR8" s="23"/>
      <c r="PS8" s="23"/>
      <c r="PT8" s="23"/>
      <c r="PU8" s="23"/>
      <c r="PV8" s="23"/>
      <c r="PW8" s="23"/>
      <c r="PX8" s="23"/>
      <c r="PY8" s="23"/>
      <c r="PZ8" s="23"/>
      <c r="QA8" s="23"/>
      <c r="QB8" s="23"/>
      <c r="QC8" s="23"/>
      <c r="QD8" s="23"/>
      <c r="QE8" s="23"/>
      <c r="QF8" s="23"/>
      <c r="QG8" s="23"/>
      <c r="QH8" s="23"/>
      <c r="QI8" s="23"/>
      <c r="QJ8" s="23"/>
      <c r="QK8" s="23"/>
      <c r="QL8" s="23"/>
      <c r="QM8" s="23"/>
      <c r="QN8" s="23"/>
      <c r="QO8" s="23"/>
      <c r="QP8" s="23"/>
      <c r="QQ8" s="23"/>
      <c r="QR8" s="23"/>
      <c r="QS8" s="23"/>
      <c r="QT8" s="23"/>
      <c r="QU8" s="23"/>
      <c r="QV8" s="23"/>
      <c r="QW8" s="23"/>
      <c r="QX8" s="23"/>
      <c r="QY8" s="23"/>
      <c r="QZ8" s="23"/>
      <c r="RA8" s="23"/>
      <c r="RB8" s="23"/>
      <c r="RC8" s="23"/>
      <c r="RD8" s="23"/>
      <c r="RE8" s="23"/>
      <c r="RF8" s="23"/>
      <c r="RG8" s="23"/>
      <c r="RH8" s="23"/>
      <c r="RI8" s="23"/>
      <c r="RJ8" s="23"/>
      <c r="RK8" s="23"/>
      <c r="RL8" s="23"/>
      <c r="RM8" s="23"/>
      <c r="RN8" s="23"/>
      <c r="RO8" s="23"/>
      <c r="RP8" s="23"/>
      <c r="RQ8" s="23"/>
      <c r="RR8" s="23"/>
      <c r="RS8" s="23"/>
      <c r="RT8" s="23"/>
      <c r="RU8" s="23"/>
      <c r="RV8" s="23"/>
      <c r="RW8" s="23"/>
      <c r="RX8" s="23"/>
      <c r="RY8" s="23"/>
      <c r="RZ8" s="23"/>
      <c r="SA8" s="23"/>
      <c r="SB8" s="23"/>
      <c r="SC8" s="23"/>
      <c r="SD8" s="23"/>
      <c r="SE8" s="23"/>
      <c r="SF8" s="23"/>
      <c r="SG8" s="23"/>
      <c r="SH8" s="23"/>
      <c r="SI8" s="23"/>
      <c r="SJ8" s="23"/>
      <c r="SK8" s="23"/>
      <c r="SL8" s="23"/>
      <c r="SM8" s="23"/>
      <c r="SN8" s="23"/>
      <c r="SO8" s="23"/>
      <c r="SP8" s="23"/>
      <c r="SQ8" s="23"/>
      <c r="SR8" s="23"/>
      <c r="SS8" s="23"/>
      <c r="ST8" s="23"/>
      <c r="SU8" s="23"/>
      <c r="SV8" s="23"/>
      <c r="SW8" s="23"/>
      <c r="SX8" s="23"/>
      <c r="SY8" s="23"/>
      <c r="SZ8" s="23"/>
      <c r="TA8" s="23"/>
      <c r="TB8" s="23"/>
      <c r="TC8" s="23"/>
      <c r="TD8" s="23"/>
      <c r="TE8" s="23"/>
      <c r="TF8" s="23"/>
      <c r="TG8" s="23"/>
      <c r="TH8" s="23"/>
      <c r="TI8" s="23"/>
      <c r="TJ8" s="23"/>
      <c r="TK8" s="23"/>
      <c r="TL8" s="23"/>
      <c r="TM8" s="23"/>
      <c r="TN8" s="23"/>
      <c r="TO8" s="23"/>
      <c r="TP8" s="23"/>
      <c r="TQ8" s="23"/>
      <c r="TR8" s="23"/>
      <c r="TS8" s="23"/>
      <c r="TT8" s="23"/>
      <c r="TU8" s="23"/>
      <c r="TV8" s="23"/>
      <c r="TW8" s="23"/>
      <c r="TX8" s="23"/>
      <c r="TY8" s="23"/>
      <c r="TZ8" s="23"/>
      <c r="UA8" s="23"/>
      <c r="UB8" s="23"/>
      <c r="UC8" s="23"/>
      <c r="UD8" s="23"/>
      <c r="UE8" s="23"/>
      <c r="UF8" s="23"/>
      <c r="UG8" s="23"/>
      <c r="UH8" s="23"/>
      <c r="UI8" s="23"/>
      <c r="UJ8" s="23"/>
      <c r="UK8" s="23"/>
      <c r="UL8" s="23"/>
      <c r="UM8" s="23"/>
      <c r="UN8" s="23"/>
      <c r="UO8" s="23"/>
      <c r="UP8" s="23"/>
      <c r="UQ8" s="23"/>
      <c r="UR8" s="23"/>
      <c r="US8" s="23"/>
      <c r="UT8" s="23"/>
      <c r="UU8" s="23"/>
      <c r="UV8" s="23"/>
      <c r="UW8" s="23"/>
      <c r="UX8" s="23"/>
      <c r="UY8" s="23"/>
      <c r="UZ8" s="23"/>
      <c r="VA8" s="23"/>
      <c r="VB8" s="23"/>
      <c r="VC8" s="23"/>
      <c r="VD8" s="23"/>
      <c r="VE8" s="23"/>
      <c r="VF8" s="23"/>
      <c r="VG8" s="23"/>
      <c r="VH8" s="23"/>
      <c r="VI8" s="23"/>
      <c r="VJ8" s="23"/>
      <c r="VK8" s="23"/>
      <c r="VL8" s="23"/>
      <c r="VM8" s="23"/>
      <c r="VN8" s="23"/>
      <c r="VO8" s="23"/>
      <c r="VP8" s="23"/>
      <c r="VQ8" s="23"/>
      <c r="VR8" s="23"/>
      <c r="VS8" s="23"/>
      <c r="VT8" s="23"/>
      <c r="VU8" s="23"/>
      <c r="VV8" s="23"/>
      <c r="VW8" s="23"/>
      <c r="VX8" s="23"/>
      <c r="VY8" s="23"/>
      <c r="VZ8" s="23"/>
      <c r="WA8" s="23"/>
      <c r="WB8" s="23"/>
      <c r="WC8" s="23"/>
      <c r="WD8" s="23"/>
      <c r="WE8" s="23"/>
      <c r="WF8" s="23"/>
      <c r="WG8" s="23"/>
      <c r="WH8" s="23"/>
      <c r="WI8" s="23"/>
      <c r="WJ8" s="23"/>
      <c r="WK8" s="23"/>
      <c r="WL8" s="23"/>
      <c r="WM8" s="23"/>
      <c r="WN8" s="23"/>
      <c r="WO8" s="23"/>
      <c r="WP8" s="23"/>
      <c r="WQ8" s="23"/>
      <c r="WR8" s="23"/>
      <c r="WS8" s="23"/>
      <c r="WT8" s="23"/>
      <c r="WU8" s="23"/>
      <c r="WV8" s="23"/>
      <c r="WW8" s="23"/>
      <c r="WX8" s="23"/>
      <c r="WY8" s="23"/>
      <c r="WZ8" s="23"/>
      <c r="XA8" s="23"/>
      <c r="XB8" s="23"/>
      <c r="XC8" s="23"/>
      <c r="XD8" s="23"/>
      <c r="XE8" s="23"/>
      <c r="XF8" s="23"/>
      <c r="XG8" s="23"/>
      <c r="XH8" s="23"/>
      <c r="XI8" s="23"/>
      <c r="XJ8" s="23"/>
      <c r="XK8" s="23"/>
      <c r="XL8" s="23"/>
      <c r="XM8" s="23"/>
      <c r="XN8" s="23"/>
      <c r="XO8" s="23"/>
      <c r="XP8" s="23"/>
      <c r="XQ8" s="23"/>
      <c r="XR8" s="23"/>
      <c r="XS8" s="23"/>
      <c r="XT8" s="23"/>
      <c r="XU8" s="23"/>
      <c r="XV8" s="23"/>
      <c r="XW8" s="23"/>
      <c r="XX8" s="23"/>
      <c r="XY8" s="23"/>
      <c r="XZ8" s="23"/>
      <c r="YA8" s="23"/>
      <c r="YB8" s="23"/>
      <c r="YC8" s="23"/>
      <c r="YD8" s="23"/>
      <c r="YE8" s="23"/>
      <c r="YF8" s="23"/>
      <c r="YG8" s="23"/>
      <c r="YH8" s="23"/>
      <c r="YI8" s="23"/>
      <c r="YJ8" s="23"/>
      <c r="YK8" s="23"/>
      <c r="YL8" s="23"/>
      <c r="YM8" s="23"/>
      <c r="YN8" s="23"/>
      <c r="YO8" s="23"/>
      <c r="YP8" s="23"/>
      <c r="YQ8" s="23"/>
      <c r="YR8" s="23"/>
      <c r="YS8" s="23"/>
      <c r="YT8" s="23"/>
      <c r="YU8" s="23"/>
      <c r="YV8" s="23"/>
      <c r="YW8" s="23"/>
      <c r="YX8" s="23"/>
      <c r="YY8" s="23"/>
      <c r="YZ8" s="23"/>
      <c r="ZA8" s="23"/>
      <c r="ZB8" s="23"/>
      <c r="ZC8" s="23"/>
      <c r="ZD8" s="23"/>
      <c r="ZE8" s="23"/>
      <c r="ZF8" s="23"/>
      <c r="ZG8" s="23"/>
      <c r="ZH8" s="23"/>
      <c r="ZI8" s="23"/>
      <c r="ZJ8" s="23"/>
      <c r="ZK8" s="23"/>
      <c r="ZL8" s="23"/>
      <c r="ZM8" s="23"/>
      <c r="ZN8" s="23"/>
      <c r="ZO8" s="23"/>
      <c r="ZP8" s="23"/>
      <c r="ZQ8" s="23"/>
      <c r="ZR8" s="23"/>
      <c r="ZS8" s="23"/>
      <c r="ZT8" s="23"/>
      <c r="ZU8" s="23"/>
      <c r="ZV8" s="23"/>
      <c r="ZW8" s="23"/>
      <c r="ZX8" s="23"/>
      <c r="ZY8" s="23"/>
      <c r="ZZ8" s="23"/>
      <c r="AAA8" s="23"/>
      <c r="AAB8" s="23"/>
      <c r="AAC8" s="23"/>
      <c r="AAD8" s="23"/>
      <c r="AAE8" s="23"/>
      <c r="AAF8" s="23"/>
      <c r="AAG8" s="23"/>
      <c r="AAH8" s="23"/>
      <c r="AAI8" s="23"/>
      <c r="AAJ8" s="23"/>
      <c r="AAK8" s="23"/>
      <c r="AAL8" s="23"/>
      <c r="AAM8" s="23"/>
      <c r="AAN8" s="23"/>
      <c r="AAO8" s="23"/>
      <c r="AAP8" s="23"/>
      <c r="AAQ8" s="23"/>
      <c r="AAR8" s="23"/>
      <c r="AAS8" s="23"/>
      <c r="AAT8" s="23"/>
      <c r="AAU8" s="23"/>
      <c r="AAV8" s="23"/>
      <c r="AAW8" s="23"/>
      <c r="AAX8" s="23"/>
      <c r="AAY8" s="23"/>
      <c r="AAZ8" s="23"/>
      <c r="ABA8" s="23"/>
      <c r="ABB8" s="23"/>
      <c r="ABC8" s="23"/>
      <c r="ABD8" s="23"/>
      <c r="ABE8" s="23"/>
      <c r="ABF8" s="23"/>
      <c r="ABG8" s="23"/>
      <c r="ABH8" s="23"/>
      <c r="ABI8" s="23"/>
      <c r="ABJ8" s="23"/>
      <c r="ABK8" s="23"/>
      <c r="ABL8" s="23"/>
      <c r="ABM8" s="23"/>
      <c r="ABN8" s="23"/>
      <c r="ABO8" s="23"/>
      <c r="ABP8" s="23"/>
      <c r="ABQ8" s="23"/>
      <c r="ABR8" s="23"/>
      <c r="ABS8" s="23"/>
      <c r="ABT8" s="23"/>
      <c r="ABU8" s="23"/>
      <c r="ABV8" s="23"/>
      <c r="ABW8" s="23"/>
      <c r="ABX8" s="23"/>
      <c r="ABY8" s="23"/>
      <c r="ABZ8" s="23"/>
      <c r="ACA8" s="23"/>
      <c r="ACB8" s="23"/>
      <c r="ACC8" s="23"/>
      <c r="ACD8" s="23"/>
      <c r="ACE8" s="23"/>
      <c r="ACF8" s="23"/>
      <c r="ACG8" s="23"/>
      <c r="ACH8" s="23"/>
      <c r="ACI8" s="23"/>
      <c r="ACJ8" s="23"/>
      <c r="ACK8" s="23"/>
      <c r="ACL8" s="23"/>
      <c r="ACM8" s="23"/>
      <c r="ACN8" s="23"/>
      <c r="ACO8" s="23"/>
      <c r="ACP8" s="23"/>
      <c r="ACQ8" s="23"/>
      <c r="ACR8" s="23"/>
      <c r="ACS8" s="23"/>
      <c r="ACT8" s="23"/>
      <c r="ACU8" s="23"/>
      <c r="ACV8" s="23"/>
      <c r="ACW8" s="23"/>
      <c r="ACX8" s="23"/>
      <c r="ACY8" s="23"/>
      <c r="ACZ8" s="23"/>
      <c r="ADA8" s="23"/>
      <c r="ADB8" s="23"/>
      <c r="ADC8" s="23"/>
      <c r="ADD8" s="23"/>
      <c r="ADE8" s="23"/>
      <c r="ADF8" s="23"/>
      <c r="ADG8" s="23"/>
      <c r="ADH8" s="23"/>
      <c r="ADI8" s="23"/>
      <c r="ADJ8" s="23"/>
      <c r="ADK8" s="23"/>
      <c r="ADL8" s="23"/>
      <c r="ADM8" s="23"/>
      <c r="ADN8" s="23"/>
      <c r="ADO8" s="23"/>
      <c r="ADP8" s="23"/>
      <c r="ADQ8" s="23"/>
      <c r="ADR8" s="23"/>
      <c r="ADS8" s="23"/>
      <c r="ADT8" s="23"/>
      <c r="ADU8" s="23"/>
      <c r="ADV8" s="23"/>
      <c r="ADW8" s="23"/>
      <c r="ADX8" s="23"/>
      <c r="ADY8" s="23"/>
      <c r="ADZ8" s="23"/>
      <c r="AEA8" s="23"/>
      <c r="AEB8" s="23"/>
      <c r="AEC8" s="23"/>
      <c r="AED8" s="23"/>
      <c r="AEE8" s="23"/>
      <c r="AEF8" s="23"/>
      <c r="AEG8" s="23"/>
      <c r="AEH8" s="23"/>
      <c r="AEI8" s="23"/>
      <c r="AEJ8" s="23"/>
      <c r="AEK8" s="23"/>
      <c r="AEL8" s="23"/>
      <c r="AEM8" s="23"/>
      <c r="AEN8" s="23"/>
      <c r="AEO8" s="23"/>
      <c r="AEP8" s="23"/>
      <c r="AEQ8" s="23"/>
      <c r="AER8" s="23"/>
      <c r="AES8" s="23"/>
      <c r="AET8" s="23"/>
      <c r="AEU8" s="23"/>
      <c r="AEV8" s="23"/>
      <c r="AEW8" s="23"/>
      <c r="AEX8" s="23"/>
      <c r="AEY8" s="23"/>
      <c r="AEZ8" s="23"/>
      <c r="AFA8" s="23"/>
      <c r="AFB8" s="23"/>
      <c r="AFC8" s="23"/>
      <c r="AFD8" s="23"/>
      <c r="AFE8" s="23"/>
      <c r="AFF8" s="23"/>
      <c r="AFG8" s="23"/>
      <c r="AFH8" s="23"/>
      <c r="AFI8" s="23"/>
      <c r="AFJ8" s="23"/>
      <c r="AFK8" s="23"/>
      <c r="AFL8" s="23"/>
      <c r="AFM8" s="23"/>
      <c r="AFN8" s="23"/>
      <c r="AFO8" s="23"/>
      <c r="AFP8" s="23"/>
      <c r="AFQ8" s="23"/>
      <c r="AFR8" s="23"/>
      <c r="AFS8" s="23"/>
      <c r="AFT8" s="23"/>
      <c r="AFU8" s="23"/>
      <c r="AFV8" s="23"/>
      <c r="AFW8" s="23"/>
      <c r="AFX8" s="23"/>
      <c r="AFY8" s="23"/>
      <c r="AFZ8" s="23"/>
      <c r="AGA8" s="23"/>
      <c r="AGB8" s="23"/>
      <c r="AGC8" s="23"/>
      <c r="AGD8" s="23"/>
      <c r="AGE8" s="23"/>
      <c r="AGF8" s="23"/>
      <c r="AGG8" s="23"/>
      <c r="AGH8" s="23"/>
      <c r="AGI8" s="23"/>
      <c r="AGJ8" s="23"/>
      <c r="AGK8" s="23"/>
      <c r="AGL8" s="23"/>
      <c r="AGM8" s="23"/>
      <c r="AGN8" s="23"/>
      <c r="AGO8" s="23"/>
      <c r="AGP8" s="23"/>
      <c r="AGQ8" s="23"/>
      <c r="AGR8" s="23"/>
      <c r="AGS8" s="23"/>
      <c r="AGT8" s="23"/>
      <c r="AGU8" s="23"/>
      <c r="AGV8" s="23"/>
      <c r="AGW8" s="23"/>
      <c r="AGX8" s="23"/>
      <c r="AGY8" s="23"/>
      <c r="AGZ8" s="23"/>
      <c r="AHA8" s="23"/>
      <c r="AHB8" s="23"/>
      <c r="AHC8" s="23"/>
      <c r="AHD8" s="23"/>
      <c r="AHE8" s="23"/>
      <c r="AHF8" s="23"/>
      <c r="AHG8" s="23"/>
      <c r="AHH8" s="23"/>
      <c r="AHI8" s="23"/>
      <c r="AHJ8" s="23"/>
      <c r="AHK8" s="23"/>
      <c r="AHL8" s="23"/>
      <c r="AHM8" s="23"/>
      <c r="AHN8" s="23"/>
      <c r="AHO8" s="23"/>
      <c r="AHP8" s="23"/>
      <c r="AHQ8" s="23"/>
      <c r="AHR8" s="23"/>
      <c r="AHS8" s="23"/>
      <c r="AHT8" s="23"/>
      <c r="AHU8" s="23"/>
      <c r="AHV8" s="23"/>
      <c r="AHW8" s="23"/>
      <c r="AHX8" s="23"/>
      <c r="AHY8" s="23"/>
      <c r="AHZ8" s="23"/>
      <c r="AIA8" s="23"/>
      <c r="AIB8" s="23"/>
      <c r="AIC8" s="23"/>
      <c r="AID8" s="23"/>
      <c r="AIE8" s="23"/>
      <c r="AIF8" s="23"/>
      <c r="AIG8" s="23"/>
      <c r="AIH8" s="23"/>
      <c r="AII8" s="23"/>
      <c r="AIJ8" s="23"/>
      <c r="AIK8" s="23"/>
      <c r="AIL8" s="23"/>
      <c r="AIM8" s="23"/>
      <c r="AIN8" s="23"/>
      <c r="AIO8" s="23"/>
      <c r="AIP8" s="23"/>
      <c r="AIQ8" s="23"/>
      <c r="AIR8" s="23"/>
      <c r="AIS8" s="23"/>
      <c r="AIT8" s="23"/>
      <c r="AIU8" s="23"/>
      <c r="AIV8" s="23"/>
      <c r="AIW8" s="23"/>
      <c r="AIX8" s="23"/>
      <c r="AIY8" s="23"/>
      <c r="AIZ8" s="23"/>
      <c r="AJA8" s="23"/>
      <c r="AJB8" s="23"/>
      <c r="AJC8" s="23"/>
      <c r="AJD8" s="23"/>
      <c r="AJE8" s="23"/>
      <c r="AJF8" s="23"/>
      <c r="AJG8" s="23"/>
      <c r="AJH8" s="23"/>
      <c r="AJI8" s="23"/>
      <c r="AJJ8" s="23"/>
      <c r="AJK8" s="23"/>
      <c r="AJL8" s="23"/>
      <c r="AJM8" s="23"/>
      <c r="AJN8" s="23"/>
      <c r="AJO8" s="23"/>
      <c r="AJP8" s="23"/>
      <c r="AJQ8" s="23"/>
      <c r="AJR8" s="23"/>
      <c r="AJS8" s="23"/>
      <c r="AJT8" s="23"/>
      <c r="AJU8" s="23"/>
      <c r="AJV8" s="23"/>
      <c r="AJW8" s="23"/>
      <c r="AJX8" s="23"/>
      <c r="AJY8" s="23"/>
      <c r="AJZ8" s="23"/>
      <c r="AKA8" s="23"/>
      <c r="AKB8" s="23"/>
      <c r="AKC8" s="23"/>
      <c r="AKD8" s="23"/>
      <c r="AKE8" s="23"/>
      <c r="AKF8" s="23"/>
      <c r="AKG8" s="23"/>
      <c r="AKH8" s="23"/>
      <c r="AKI8" s="23"/>
      <c r="AKJ8" s="23"/>
      <c r="AKK8" s="23"/>
      <c r="AKL8" s="23"/>
      <c r="AKM8" s="23"/>
      <c r="AKN8" s="23"/>
      <c r="AKO8" s="23"/>
      <c r="AKP8" s="23"/>
      <c r="AKQ8" s="23"/>
      <c r="AKR8" s="23"/>
      <c r="AKS8" s="23"/>
      <c r="AKT8" s="23"/>
      <c r="AKU8" s="23"/>
      <c r="AKV8" s="23"/>
      <c r="AKW8" s="23"/>
      <c r="AKX8" s="23"/>
      <c r="AKY8" s="23"/>
      <c r="AKZ8" s="23"/>
      <c r="ALA8" s="23"/>
      <c r="ALB8" s="23"/>
      <c r="ALC8" s="23"/>
      <c r="ALD8" s="23"/>
      <c r="ALE8" s="23"/>
      <c r="ALF8" s="23"/>
      <c r="ALG8" s="23"/>
      <c r="ALH8" s="23"/>
      <c r="ALI8" s="23"/>
      <c r="ALJ8" s="23"/>
      <c r="ALK8" s="23"/>
      <c r="ALL8" s="23"/>
      <c r="ALM8" s="23"/>
      <c r="ALN8" s="23"/>
      <c r="ALO8" s="23"/>
      <c r="ALP8" s="23"/>
      <c r="ALQ8" s="23"/>
      <c r="ALR8" s="23"/>
      <c r="ALS8" s="23"/>
    </row>
    <row r="9" spans="1:1007" s="31" customFormat="1" ht="20.25" x14ac:dyDescent="0.3">
      <c r="A9" s="281"/>
      <c r="B9" s="281"/>
      <c r="C9" s="281"/>
      <c r="D9" s="281"/>
      <c r="E9" s="281"/>
      <c r="F9" s="2"/>
      <c r="G9" s="2"/>
      <c r="H9" s="2"/>
      <c r="I9" s="2"/>
      <c r="J9" s="2"/>
      <c r="K9" s="2"/>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c r="HR9" s="23"/>
      <c r="HS9" s="23"/>
      <c r="HT9" s="23"/>
      <c r="HU9" s="23"/>
      <c r="HV9" s="23"/>
      <c r="HW9" s="23"/>
      <c r="HX9" s="23"/>
      <c r="HY9" s="23"/>
      <c r="HZ9" s="23"/>
      <c r="IA9" s="23"/>
      <c r="IB9" s="23"/>
      <c r="IC9" s="23"/>
      <c r="ID9" s="23"/>
      <c r="IE9" s="23"/>
      <c r="IF9" s="23"/>
      <c r="IG9" s="23"/>
      <c r="IH9" s="23"/>
      <c r="II9" s="23"/>
      <c r="IJ9" s="23"/>
      <c r="IK9" s="23"/>
      <c r="IL9" s="23"/>
      <c r="IM9" s="23"/>
      <c r="IN9" s="23"/>
      <c r="IO9" s="23"/>
      <c r="IP9" s="23"/>
      <c r="IQ9" s="23"/>
      <c r="IR9" s="23"/>
      <c r="IS9" s="23"/>
      <c r="IT9" s="23"/>
      <c r="IU9" s="23"/>
      <c r="IV9" s="23"/>
      <c r="IW9" s="23"/>
      <c r="IX9" s="23"/>
      <c r="IY9" s="23"/>
      <c r="IZ9" s="23"/>
      <c r="JA9" s="23"/>
      <c r="JB9" s="23"/>
      <c r="JC9" s="23"/>
      <c r="JD9" s="23"/>
      <c r="JE9" s="23"/>
      <c r="JF9" s="23"/>
      <c r="JG9" s="23"/>
      <c r="JH9" s="23"/>
      <c r="JI9" s="23"/>
      <c r="JJ9" s="23"/>
      <c r="JK9" s="23"/>
      <c r="JL9" s="23"/>
      <c r="JM9" s="23"/>
      <c r="JN9" s="23"/>
      <c r="JO9" s="23"/>
      <c r="JP9" s="23"/>
      <c r="JQ9" s="23"/>
      <c r="JR9" s="23"/>
      <c r="JS9" s="23"/>
      <c r="JT9" s="23"/>
      <c r="JU9" s="23"/>
      <c r="JV9" s="23"/>
      <c r="JW9" s="23"/>
      <c r="JX9" s="23"/>
      <c r="JY9" s="23"/>
      <c r="JZ9" s="23"/>
      <c r="KA9" s="23"/>
      <c r="KB9" s="23"/>
      <c r="KC9" s="23"/>
      <c r="KD9" s="23"/>
      <c r="KE9" s="23"/>
      <c r="KF9" s="23"/>
      <c r="KG9" s="23"/>
      <c r="KH9" s="23"/>
      <c r="KI9" s="23"/>
      <c r="KJ9" s="23"/>
      <c r="KK9" s="23"/>
      <c r="KL9" s="23"/>
      <c r="KM9" s="23"/>
      <c r="KN9" s="23"/>
      <c r="KO9" s="23"/>
      <c r="KP9" s="23"/>
      <c r="KQ9" s="23"/>
      <c r="KR9" s="23"/>
      <c r="KS9" s="23"/>
      <c r="KT9" s="23"/>
      <c r="KU9" s="23"/>
      <c r="KV9" s="23"/>
      <c r="KW9" s="23"/>
      <c r="KX9" s="23"/>
      <c r="KY9" s="23"/>
      <c r="KZ9" s="23"/>
      <c r="LA9" s="23"/>
      <c r="LB9" s="23"/>
      <c r="LC9" s="23"/>
      <c r="LD9" s="23"/>
      <c r="LE9" s="23"/>
      <c r="LF9" s="23"/>
      <c r="LG9" s="23"/>
      <c r="LH9" s="23"/>
      <c r="LI9" s="23"/>
      <c r="LJ9" s="23"/>
      <c r="LK9" s="23"/>
      <c r="LL9" s="23"/>
      <c r="LM9" s="23"/>
      <c r="LN9" s="23"/>
      <c r="LO9" s="23"/>
      <c r="LP9" s="23"/>
      <c r="LQ9" s="23"/>
      <c r="LR9" s="23"/>
      <c r="LS9" s="23"/>
      <c r="LT9" s="23"/>
      <c r="LU9" s="23"/>
      <c r="LV9" s="23"/>
      <c r="LW9" s="23"/>
      <c r="LX9" s="23"/>
      <c r="LY9" s="23"/>
      <c r="LZ9" s="23"/>
      <c r="MA9" s="23"/>
      <c r="MB9" s="23"/>
      <c r="MC9" s="23"/>
      <c r="MD9" s="23"/>
      <c r="ME9" s="23"/>
      <c r="MF9" s="23"/>
      <c r="MG9" s="23"/>
      <c r="MH9" s="23"/>
      <c r="MI9" s="23"/>
      <c r="MJ9" s="23"/>
      <c r="MK9" s="23"/>
      <c r="ML9" s="23"/>
      <c r="MM9" s="23"/>
      <c r="MN9" s="23"/>
      <c r="MO9" s="23"/>
      <c r="MP9" s="23"/>
      <c r="MQ9" s="23"/>
      <c r="MR9" s="23"/>
      <c r="MS9" s="23"/>
      <c r="MT9" s="23"/>
      <c r="MU9" s="23"/>
      <c r="MV9" s="23"/>
      <c r="MW9" s="23"/>
      <c r="MX9" s="23"/>
      <c r="MY9" s="23"/>
      <c r="MZ9" s="23"/>
      <c r="NA9" s="23"/>
      <c r="NB9" s="23"/>
      <c r="NC9" s="23"/>
      <c r="ND9" s="23"/>
      <c r="NE9" s="23"/>
      <c r="NF9" s="23"/>
      <c r="NG9" s="23"/>
      <c r="NH9" s="23"/>
      <c r="NI9" s="23"/>
      <c r="NJ9" s="23"/>
      <c r="NK9" s="23"/>
      <c r="NL9" s="23"/>
      <c r="NM9" s="23"/>
      <c r="NN9" s="23"/>
      <c r="NO9" s="23"/>
      <c r="NP9" s="23"/>
      <c r="NQ9" s="23"/>
      <c r="NR9" s="23"/>
      <c r="NS9" s="23"/>
      <c r="NT9" s="23"/>
      <c r="NU9" s="23"/>
      <c r="NV9" s="23"/>
      <c r="NW9" s="23"/>
      <c r="NX9" s="23"/>
      <c r="NY9" s="23"/>
      <c r="NZ9" s="23"/>
      <c r="OA9" s="23"/>
      <c r="OB9" s="23"/>
      <c r="OC9" s="23"/>
      <c r="OD9" s="23"/>
      <c r="OE9" s="23"/>
      <c r="OF9" s="23"/>
      <c r="OG9" s="23"/>
      <c r="OH9" s="23"/>
      <c r="OI9" s="23"/>
      <c r="OJ9" s="23"/>
      <c r="OK9" s="23"/>
      <c r="OL9" s="23"/>
      <c r="OM9" s="23"/>
      <c r="ON9" s="23"/>
      <c r="OO9" s="23"/>
      <c r="OP9" s="23"/>
      <c r="OQ9" s="23"/>
      <c r="OR9" s="23"/>
      <c r="OS9" s="23"/>
      <c r="OT9" s="23"/>
      <c r="OU9" s="23"/>
      <c r="OV9" s="23"/>
      <c r="OW9" s="23"/>
      <c r="OX9" s="23"/>
      <c r="OY9" s="23"/>
      <c r="OZ9" s="23"/>
      <c r="PA9" s="23"/>
      <c r="PB9" s="23"/>
      <c r="PC9" s="23"/>
      <c r="PD9" s="23"/>
      <c r="PE9" s="23"/>
      <c r="PF9" s="23"/>
      <c r="PG9" s="23"/>
      <c r="PH9" s="23"/>
      <c r="PI9" s="23"/>
      <c r="PJ9" s="23"/>
      <c r="PK9" s="23"/>
      <c r="PL9" s="23"/>
      <c r="PM9" s="23"/>
      <c r="PN9" s="23"/>
      <c r="PO9" s="23"/>
      <c r="PP9" s="23"/>
      <c r="PQ9" s="23"/>
      <c r="PR9" s="23"/>
      <c r="PS9" s="23"/>
      <c r="PT9" s="23"/>
      <c r="PU9" s="23"/>
      <c r="PV9" s="23"/>
      <c r="PW9" s="23"/>
      <c r="PX9" s="23"/>
      <c r="PY9" s="23"/>
      <c r="PZ9" s="23"/>
      <c r="QA9" s="23"/>
      <c r="QB9" s="23"/>
      <c r="QC9" s="23"/>
      <c r="QD9" s="23"/>
      <c r="QE9" s="23"/>
      <c r="QF9" s="23"/>
      <c r="QG9" s="23"/>
      <c r="QH9" s="23"/>
      <c r="QI9" s="23"/>
      <c r="QJ9" s="23"/>
      <c r="QK9" s="23"/>
      <c r="QL9" s="23"/>
      <c r="QM9" s="23"/>
      <c r="QN9" s="23"/>
      <c r="QO9" s="23"/>
      <c r="QP9" s="23"/>
      <c r="QQ9" s="23"/>
      <c r="QR9" s="23"/>
      <c r="QS9" s="23"/>
      <c r="QT9" s="23"/>
      <c r="QU9" s="23"/>
      <c r="QV9" s="23"/>
      <c r="QW9" s="23"/>
      <c r="QX9" s="23"/>
      <c r="QY9" s="23"/>
      <c r="QZ9" s="23"/>
      <c r="RA9" s="23"/>
      <c r="RB9" s="23"/>
      <c r="RC9" s="23"/>
      <c r="RD9" s="23"/>
      <c r="RE9" s="23"/>
      <c r="RF9" s="23"/>
      <c r="RG9" s="23"/>
      <c r="RH9" s="23"/>
      <c r="RI9" s="23"/>
      <c r="RJ9" s="23"/>
      <c r="RK9" s="23"/>
      <c r="RL9" s="23"/>
      <c r="RM9" s="23"/>
      <c r="RN9" s="23"/>
      <c r="RO9" s="23"/>
      <c r="RP9" s="23"/>
      <c r="RQ9" s="23"/>
      <c r="RR9" s="23"/>
      <c r="RS9" s="23"/>
      <c r="RT9" s="23"/>
      <c r="RU9" s="23"/>
      <c r="RV9" s="23"/>
      <c r="RW9" s="23"/>
      <c r="RX9" s="23"/>
      <c r="RY9" s="23"/>
      <c r="RZ9" s="23"/>
      <c r="SA9" s="23"/>
      <c r="SB9" s="23"/>
      <c r="SC9" s="23"/>
      <c r="SD9" s="23"/>
      <c r="SE9" s="23"/>
      <c r="SF9" s="23"/>
      <c r="SG9" s="23"/>
      <c r="SH9" s="23"/>
      <c r="SI9" s="23"/>
      <c r="SJ9" s="23"/>
      <c r="SK9" s="23"/>
      <c r="SL9" s="23"/>
      <c r="SM9" s="23"/>
      <c r="SN9" s="23"/>
      <c r="SO9" s="23"/>
      <c r="SP9" s="23"/>
      <c r="SQ9" s="23"/>
      <c r="SR9" s="23"/>
      <c r="SS9" s="23"/>
      <c r="ST9" s="23"/>
      <c r="SU9" s="23"/>
      <c r="SV9" s="23"/>
      <c r="SW9" s="23"/>
      <c r="SX9" s="23"/>
      <c r="SY9" s="23"/>
      <c r="SZ9" s="23"/>
      <c r="TA9" s="23"/>
      <c r="TB9" s="23"/>
      <c r="TC9" s="23"/>
      <c r="TD9" s="23"/>
      <c r="TE9" s="23"/>
      <c r="TF9" s="23"/>
      <c r="TG9" s="23"/>
      <c r="TH9" s="23"/>
      <c r="TI9" s="23"/>
      <c r="TJ9" s="23"/>
      <c r="TK9" s="23"/>
      <c r="TL9" s="23"/>
      <c r="TM9" s="23"/>
      <c r="TN9" s="23"/>
      <c r="TO9" s="23"/>
      <c r="TP9" s="23"/>
      <c r="TQ9" s="23"/>
      <c r="TR9" s="23"/>
      <c r="TS9" s="23"/>
      <c r="TT9" s="23"/>
      <c r="TU9" s="23"/>
      <c r="TV9" s="23"/>
      <c r="TW9" s="23"/>
      <c r="TX9" s="23"/>
      <c r="TY9" s="23"/>
      <c r="TZ9" s="23"/>
      <c r="UA9" s="23"/>
      <c r="UB9" s="23"/>
      <c r="UC9" s="23"/>
      <c r="UD9" s="23"/>
      <c r="UE9" s="23"/>
      <c r="UF9" s="23"/>
      <c r="UG9" s="23"/>
      <c r="UH9" s="23"/>
      <c r="UI9" s="23"/>
      <c r="UJ9" s="23"/>
      <c r="UK9" s="23"/>
      <c r="UL9" s="23"/>
      <c r="UM9" s="23"/>
      <c r="UN9" s="23"/>
      <c r="UO9" s="23"/>
      <c r="UP9" s="23"/>
      <c r="UQ9" s="23"/>
      <c r="UR9" s="23"/>
      <c r="US9" s="23"/>
      <c r="UT9" s="23"/>
      <c r="UU9" s="23"/>
      <c r="UV9" s="23"/>
      <c r="UW9" s="23"/>
      <c r="UX9" s="23"/>
      <c r="UY9" s="23"/>
      <c r="UZ9" s="23"/>
      <c r="VA9" s="23"/>
      <c r="VB9" s="23"/>
      <c r="VC9" s="23"/>
      <c r="VD9" s="23"/>
      <c r="VE9" s="23"/>
      <c r="VF9" s="23"/>
      <c r="VG9" s="23"/>
      <c r="VH9" s="23"/>
      <c r="VI9" s="23"/>
      <c r="VJ9" s="23"/>
      <c r="VK9" s="23"/>
      <c r="VL9" s="23"/>
      <c r="VM9" s="23"/>
      <c r="VN9" s="23"/>
      <c r="VO9" s="23"/>
      <c r="VP9" s="23"/>
      <c r="VQ9" s="23"/>
      <c r="VR9" s="23"/>
      <c r="VS9" s="23"/>
      <c r="VT9" s="23"/>
      <c r="VU9" s="23"/>
      <c r="VV9" s="23"/>
      <c r="VW9" s="23"/>
      <c r="VX9" s="23"/>
      <c r="VY9" s="23"/>
      <c r="VZ9" s="23"/>
      <c r="WA9" s="23"/>
      <c r="WB9" s="23"/>
      <c r="WC9" s="23"/>
      <c r="WD9" s="23"/>
      <c r="WE9" s="23"/>
      <c r="WF9" s="23"/>
      <c r="WG9" s="23"/>
      <c r="WH9" s="23"/>
      <c r="WI9" s="23"/>
      <c r="WJ9" s="23"/>
      <c r="WK9" s="23"/>
      <c r="WL9" s="23"/>
      <c r="WM9" s="23"/>
      <c r="WN9" s="23"/>
      <c r="WO9" s="23"/>
      <c r="WP9" s="23"/>
      <c r="WQ9" s="23"/>
      <c r="WR9" s="23"/>
      <c r="WS9" s="23"/>
      <c r="WT9" s="23"/>
      <c r="WU9" s="23"/>
      <c r="WV9" s="23"/>
      <c r="WW9" s="23"/>
      <c r="WX9" s="23"/>
      <c r="WY9" s="23"/>
      <c r="WZ9" s="23"/>
      <c r="XA9" s="23"/>
      <c r="XB9" s="23"/>
      <c r="XC9" s="23"/>
      <c r="XD9" s="23"/>
      <c r="XE9" s="23"/>
      <c r="XF9" s="23"/>
      <c r="XG9" s="23"/>
      <c r="XH9" s="23"/>
      <c r="XI9" s="23"/>
      <c r="XJ9" s="23"/>
      <c r="XK9" s="23"/>
      <c r="XL9" s="23"/>
      <c r="XM9" s="23"/>
      <c r="XN9" s="23"/>
      <c r="XO9" s="23"/>
      <c r="XP9" s="23"/>
      <c r="XQ9" s="23"/>
      <c r="XR9" s="23"/>
      <c r="XS9" s="23"/>
      <c r="XT9" s="23"/>
      <c r="XU9" s="23"/>
      <c r="XV9" s="23"/>
      <c r="XW9" s="23"/>
      <c r="XX9" s="23"/>
      <c r="XY9" s="23"/>
      <c r="XZ9" s="23"/>
      <c r="YA9" s="23"/>
      <c r="YB9" s="23"/>
      <c r="YC9" s="23"/>
      <c r="YD9" s="23"/>
      <c r="YE9" s="23"/>
      <c r="YF9" s="23"/>
      <c r="YG9" s="23"/>
      <c r="YH9" s="23"/>
      <c r="YI9" s="23"/>
      <c r="YJ9" s="23"/>
      <c r="YK9" s="23"/>
      <c r="YL9" s="23"/>
      <c r="YM9" s="23"/>
      <c r="YN9" s="23"/>
      <c r="YO9" s="23"/>
      <c r="YP9" s="23"/>
      <c r="YQ9" s="23"/>
      <c r="YR9" s="23"/>
      <c r="YS9" s="23"/>
      <c r="YT9" s="23"/>
      <c r="YU9" s="23"/>
      <c r="YV9" s="23"/>
      <c r="YW9" s="23"/>
      <c r="YX9" s="23"/>
      <c r="YY9" s="23"/>
      <c r="YZ9" s="23"/>
      <c r="ZA9" s="23"/>
      <c r="ZB9" s="23"/>
      <c r="ZC9" s="23"/>
      <c r="ZD9" s="23"/>
      <c r="ZE9" s="23"/>
      <c r="ZF9" s="23"/>
      <c r="ZG9" s="23"/>
      <c r="ZH9" s="23"/>
      <c r="ZI9" s="23"/>
      <c r="ZJ9" s="23"/>
      <c r="ZK9" s="23"/>
      <c r="ZL9" s="23"/>
      <c r="ZM9" s="23"/>
      <c r="ZN9" s="23"/>
      <c r="ZO9" s="23"/>
      <c r="ZP9" s="23"/>
      <c r="ZQ9" s="23"/>
      <c r="ZR9" s="23"/>
      <c r="ZS9" s="23"/>
      <c r="ZT9" s="23"/>
      <c r="ZU9" s="23"/>
      <c r="ZV9" s="23"/>
      <c r="ZW9" s="23"/>
      <c r="ZX9" s="23"/>
      <c r="ZY9" s="23"/>
      <c r="ZZ9" s="23"/>
      <c r="AAA9" s="23"/>
      <c r="AAB9" s="23"/>
      <c r="AAC9" s="23"/>
      <c r="AAD9" s="23"/>
      <c r="AAE9" s="23"/>
      <c r="AAF9" s="23"/>
      <c r="AAG9" s="23"/>
      <c r="AAH9" s="23"/>
      <c r="AAI9" s="23"/>
      <c r="AAJ9" s="23"/>
      <c r="AAK9" s="23"/>
      <c r="AAL9" s="23"/>
      <c r="AAM9" s="23"/>
      <c r="AAN9" s="23"/>
      <c r="AAO9" s="23"/>
      <c r="AAP9" s="23"/>
      <c r="AAQ9" s="23"/>
      <c r="AAR9" s="23"/>
      <c r="AAS9" s="23"/>
      <c r="AAT9" s="23"/>
      <c r="AAU9" s="23"/>
      <c r="AAV9" s="23"/>
      <c r="AAW9" s="23"/>
      <c r="AAX9" s="23"/>
      <c r="AAY9" s="23"/>
      <c r="AAZ9" s="23"/>
      <c r="ABA9" s="23"/>
      <c r="ABB9" s="23"/>
      <c r="ABC9" s="23"/>
      <c r="ABD9" s="23"/>
      <c r="ABE9" s="23"/>
      <c r="ABF9" s="23"/>
      <c r="ABG9" s="23"/>
      <c r="ABH9" s="23"/>
      <c r="ABI9" s="23"/>
      <c r="ABJ9" s="23"/>
      <c r="ABK9" s="23"/>
      <c r="ABL9" s="23"/>
      <c r="ABM9" s="23"/>
      <c r="ABN9" s="23"/>
      <c r="ABO9" s="23"/>
      <c r="ABP9" s="23"/>
      <c r="ABQ9" s="23"/>
      <c r="ABR9" s="23"/>
      <c r="ABS9" s="23"/>
      <c r="ABT9" s="23"/>
      <c r="ABU9" s="23"/>
      <c r="ABV9" s="23"/>
      <c r="ABW9" s="23"/>
      <c r="ABX9" s="23"/>
      <c r="ABY9" s="23"/>
      <c r="ABZ9" s="23"/>
      <c r="ACA9" s="23"/>
      <c r="ACB9" s="23"/>
      <c r="ACC9" s="23"/>
      <c r="ACD9" s="23"/>
      <c r="ACE9" s="23"/>
      <c r="ACF9" s="23"/>
      <c r="ACG9" s="23"/>
      <c r="ACH9" s="23"/>
      <c r="ACI9" s="23"/>
      <c r="ACJ9" s="23"/>
      <c r="ACK9" s="23"/>
      <c r="ACL9" s="23"/>
      <c r="ACM9" s="23"/>
      <c r="ACN9" s="23"/>
      <c r="ACO9" s="23"/>
      <c r="ACP9" s="23"/>
      <c r="ACQ9" s="23"/>
      <c r="ACR9" s="23"/>
      <c r="ACS9" s="23"/>
      <c r="ACT9" s="23"/>
      <c r="ACU9" s="23"/>
      <c r="ACV9" s="23"/>
      <c r="ACW9" s="23"/>
      <c r="ACX9" s="23"/>
      <c r="ACY9" s="23"/>
      <c r="ACZ9" s="23"/>
      <c r="ADA9" s="23"/>
      <c r="ADB9" s="23"/>
      <c r="ADC9" s="23"/>
      <c r="ADD9" s="23"/>
      <c r="ADE9" s="23"/>
      <c r="ADF9" s="23"/>
      <c r="ADG9" s="23"/>
      <c r="ADH9" s="23"/>
      <c r="ADI9" s="23"/>
      <c r="ADJ9" s="23"/>
      <c r="ADK9" s="23"/>
      <c r="ADL9" s="23"/>
      <c r="ADM9" s="23"/>
      <c r="ADN9" s="23"/>
      <c r="ADO9" s="23"/>
      <c r="ADP9" s="23"/>
      <c r="ADQ9" s="23"/>
      <c r="ADR9" s="23"/>
      <c r="ADS9" s="23"/>
      <c r="ADT9" s="23"/>
      <c r="ADU9" s="23"/>
      <c r="ADV9" s="23"/>
      <c r="ADW9" s="23"/>
      <c r="ADX9" s="23"/>
      <c r="ADY9" s="23"/>
      <c r="ADZ9" s="23"/>
      <c r="AEA9" s="23"/>
      <c r="AEB9" s="23"/>
      <c r="AEC9" s="23"/>
      <c r="AED9" s="23"/>
      <c r="AEE9" s="23"/>
      <c r="AEF9" s="23"/>
      <c r="AEG9" s="23"/>
      <c r="AEH9" s="23"/>
      <c r="AEI9" s="23"/>
      <c r="AEJ9" s="23"/>
      <c r="AEK9" s="23"/>
      <c r="AEL9" s="23"/>
      <c r="AEM9" s="23"/>
      <c r="AEN9" s="23"/>
      <c r="AEO9" s="23"/>
      <c r="AEP9" s="23"/>
      <c r="AEQ9" s="23"/>
      <c r="AER9" s="23"/>
      <c r="AES9" s="23"/>
      <c r="AET9" s="23"/>
      <c r="AEU9" s="23"/>
      <c r="AEV9" s="23"/>
      <c r="AEW9" s="23"/>
      <c r="AEX9" s="23"/>
      <c r="AEY9" s="23"/>
      <c r="AEZ9" s="23"/>
      <c r="AFA9" s="23"/>
      <c r="AFB9" s="23"/>
      <c r="AFC9" s="23"/>
      <c r="AFD9" s="23"/>
      <c r="AFE9" s="23"/>
      <c r="AFF9" s="23"/>
      <c r="AFG9" s="23"/>
      <c r="AFH9" s="23"/>
      <c r="AFI9" s="23"/>
      <c r="AFJ9" s="23"/>
      <c r="AFK9" s="23"/>
      <c r="AFL9" s="23"/>
      <c r="AFM9" s="23"/>
      <c r="AFN9" s="23"/>
      <c r="AFO9" s="23"/>
      <c r="AFP9" s="23"/>
      <c r="AFQ9" s="23"/>
      <c r="AFR9" s="23"/>
      <c r="AFS9" s="23"/>
      <c r="AFT9" s="23"/>
      <c r="AFU9" s="23"/>
      <c r="AFV9" s="23"/>
      <c r="AFW9" s="23"/>
      <c r="AFX9" s="23"/>
      <c r="AFY9" s="23"/>
      <c r="AFZ9" s="23"/>
      <c r="AGA9" s="23"/>
      <c r="AGB9" s="23"/>
      <c r="AGC9" s="23"/>
      <c r="AGD9" s="23"/>
      <c r="AGE9" s="23"/>
      <c r="AGF9" s="23"/>
      <c r="AGG9" s="23"/>
      <c r="AGH9" s="23"/>
      <c r="AGI9" s="23"/>
      <c r="AGJ9" s="23"/>
      <c r="AGK9" s="23"/>
      <c r="AGL9" s="23"/>
      <c r="AGM9" s="23"/>
      <c r="AGN9" s="23"/>
      <c r="AGO9" s="23"/>
      <c r="AGP9" s="23"/>
      <c r="AGQ9" s="23"/>
      <c r="AGR9" s="23"/>
      <c r="AGS9" s="23"/>
      <c r="AGT9" s="23"/>
      <c r="AGU9" s="23"/>
      <c r="AGV9" s="23"/>
      <c r="AGW9" s="23"/>
      <c r="AGX9" s="23"/>
      <c r="AGY9" s="23"/>
      <c r="AGZ9" s="23"/>
      <c r="AHA9" s="23"/>
      <c r="AHB9" s="23"/>
      <c r="AHC9" s="23"/>
      <c r="AHD9" s="23"/>
      <c r="AHE9" s="23"/>
      <c r="AHF9" s="23"/>
      <c r="AHG9" s="23"/>
      <c r="AHH9" s="23"/>
      <c r="AHI9" s="23"/>
      <c r="AHJ9" s="23"/>
      <c r="AHK9" s="23"/>
      <c r="AHL9" s="23"/>
      <c r="AHM9" s="23"/>
      <c r="AHN9" s="23"/>
      <c r="AHO9" s="23"/>
      <c r="AHP9" s="23"/>
      <c r="AHQ9" s="23"/>
      <c r="AHR9" s="23"/>
      <c r="AHS9" s="23"/>
      <c r="AHT9" s="23"/>
      <c r="AHU9" s="23"/>
      <c r="AHV9" s="23"/>
      <c r="AHW9" s="23"/>
      <c r="AHX9" s="23"/>
      <c r="AHY9" s="23"/>
      <c r="AHZ9" s="23"/>
      <c r="AIA9" s="23"/>
      <c r="AIB9" s="23"/>
      <c r="AIC9" s="23"/>
      <c r="AID9" s="23"/>
      <c r="AIE9" s="23"/>
      <c r="AIF9" s="23"/>
      <c r="AIG9" s="23"/>
      <c r="AIH9" s="23"/>
      <c r="AII9" s="23"/>
      <c r="AIJ9" s="23"/>
      <c r="AIK9" s="23"/>
      <c r="AIL9" s="23"/>
      <c r="AIM9" s="23"/>
      <c r="AIN9" s="23"/>
      <c r="AIO9" s="23"/>
      <c r="AIP9" s="23"/>
      <c r="AIQ9" s="23"/>
      <c r="AIR9" s="23"/>
      <c r="AIS9" s="23"/>
      <c r="AIT9" s="23"/>
      <c r="AIU9" s="23"/>
      <c r="AIV9" s="23"/>
      <c r="AIW9" s="23"/>
      <c r="AIX9" s="23"/>
      <c r="AIY9" s="23"/>
      <c r="AIZ9" s="23"/>
      <c r="AJA9" s="23"/>
      <c r="AJB9" s="23"/>
      <c r="AJC9" s="23"/>
      <c r="AJD9" s="23"/>
      <c r="AJE9" s="23"/>
      <c r="AJF9" s="23"/>
      <c r="AJG9" s="23"/>
      <c r="AJH9" s="23"/>
      <c r="AJI9" s="23"/>
      <c r="AJJ9" s="23"/>
      <c r="AJK9" s="23"/>
      <c r="AJL9" s="23"/>
      <c r="AJM9" s="23"/>
      <c r="AJN9" s="23"/>
      <c r="AJO9" s="23"/>
      <c r="AJP9" s="23"/>
      <c r="AJQ9" s="23"/>
      <c r="AJR9" s="23"/>
      <c r="AJS9" s="23"/>
      <c r="AJT9" s="23"/>
      <c r="AJU9" s="23"/>
      <c r="AJV9" s="23"/>
      <c r="AJW9" s="23"/>
      <c r="AJX9" s="23"/>
      <c r="AJY9" s="23"/>
      <c r="AJZ9" s="23"/>
      <c r="AKA9" s="23"/>
      <c r="AKB9" s="23"/>
      <c r="AKC9" s="23"/>
      <c r="AKD9" s="23"/>
      <c r="AKE9" s="23"/>
      <c r="AKF9" s="23"/>
      <c r="AKG9" s="23"/>
      <c r="AKH9" s="23"/>
      <c r="AKI9" s="23"/>
      <c r="AKJ9" s="23"/>
      <c r="AKK9" s="23"/>
      <c r="AKL9" s="23"/>
      <c r="AKM9" s="23"/>
      <c r="AKN9" s="23"/>
      <c r="AKO9" s="23"/>
      <c r="AKP9" s="23"/>
      <c r="AKQ9" s="23"/>
      <c r="AKR9" s="23"/>
      <c r="AKS9" s="23"/>
      <c r="AKT9" s="23"/>
      <c r="AKU9" s="23"/>
      <c r="AKV9" s="23"/>
      <c r="AKW9" s="23"/>
      <c r="AKX9" s="23"/>
      <c r="AKY9" s="23"/>
      <c r="AKZ9" s="23"/>
      <c r="ALA9" s="23"/>
      <c r="ALB9" s="23"/>
      <c r="ALC9" s="23"/>
      <c r="ALD9" s="23"/>
      <c r="ALE9" s="23"/>
      <c r="ALF9" s="23"/>
      <c r="ALG9" s="23"/>
      <c r="ALH9" s="23"/>
      <c r="ALI9" s="23"/>
      <c r="ALJ9" s="23"/>
      <c r="ALK9" s="23"/>
      <c r="ALL9" s="23"/>
      <c r="ALM9" s="23"/>
      <c r="ALN9" s="23"/>
      <c r="ALO9" s="23"/>
      <c r="ALP9" s="23"/>
      <c r="ALQ9" s="23"/>
      <c r="ALR9" s="23"/>
      <c r="ALS9" s="23"/>
    </row>
    <row r="10" spans="1:1007" s="31" customFormat="1" ht="25.5" x14ac:dyDescent="0.2">
      <c r="A10" s="285" t="s">
        <v>61</v>
      </c>
      <c r="B10" s="286"/>
      <c r="C10" s="203" t="s">
        <v>63</v>
      </c>
      <c r="D10" s="201" t="s">
        <v>75</v>
      </c>
      <c r="E10" s="202" t="s">
        <v>76</v>
      </c>
      <c r="F10" s="2"/>
      <c r="G10" s="2"/>
      <c r="H10" s="2"/>
      <c r="I10" s="2"/>
      <c r="J10" s="2"/>
      <c r="K10" s="2"/>
      <c r="L10" s="2"/>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c r="IW10" s="6"/>
      <c r="IX10" s="6"/>
      <c r="IY10" s="6"/>
      <c r="IZ10" s="6"/>
      <c r="JA10" s="6"/>
      <c r="JB10" s="6"/>
      <c r="JC10" s="6"/>
      <c r="JD10" s="6"/>
      <c r="JE10" s="6"/>
      <c r="JF10" s="6"/>
      <c r="JG10" s="6"/>
      <c r="JH10" s="6"/>
      <c r="JI10" s="6"/>
      <c r="JJ10" s="6"/>
      <c r="JK10" s="6"/>
      <c r="JL10" s="6"/>
      <c r="JM10" s="6"/>
      <c r="JN10" s="6"/>
      <c r="JO10" s="6"/>
      <c r="JP10" s="6"/>
      <c r="JQ10" s="6"/>
      <c r="JR10" s="6"/>
      <c r="JS10" s="6"/>
      <c r="JT10" s="6"/>
      <c r="JU10" s="6"/>
      <c r="JV10" s="6"/>
      <c r="JW10" s="6"/>
      <c r="JX10" s="6"/>
      <c r="JY10" s="6"/>
      <c r="JZ10" s="6"/>
      <c r="KA10" s="6"/>
      <c r="KB10" s="6"/>
      <c r="KC10" s="6"/>
      <c r="KD10" s="6"/>
      <c r="KE10" s="6"/>
      <c r="KF10" s="6"/>
      <c r="KG10" s="6"/>
      <c r="KH10" s="6"/>
      <c r="KI10" s="6"/>
      <c r="KJ10" s="6"/>
      <c r="KK10" s="6"/>
      <c r="KL10" s="6"/>
      <c r="KM10" s="6"/>
      <c r="KN10" s="6"/>
      <c r="KO10" s="6"/>
      <c r="KP10" s="6"/>
      <c r="KQ10" s="6"/>
      <c r="KR10" s="6"/>
      <c r="KS10" s="6"/>
      <c r="KT10" s="6"/>
      <c r="KU10" s="6"/>
      <c r="KV10" s="6"/>
      <c r="KW10" s="6"/>
      <c r="KX10" s="6"/>
      <c r="KY10" s="6"/>
      <c r="KZ10" s="6"/>
      <c r="LA10" s="6"/>
      <c r="LB10" s="6"/>
      <c r="LC10" s="6"/>
      <c r="LD10" s="6"/>
      <c r="LE10" s="6"/>
      <c r="LF10" s="6"/>
      <c r="LG10" s="6"/>
      <c r="LH10" s="6"/>
      <c r="LI10" s="6"/>
      <c r="LJ10" s="6"/>
      <c r="LK10" s="6"/>
      <c r="LL10" s="6"/>
      <c r="LM10" s="6"/>
      <c r="LN10" s="6"/>
      <c r="LO10" s="6"/>
      <c r="LP10" s="6"/>
      <c r="LQ10" s="6"/>
      <c r="LR10" s="6"/>
      <c r="LS10" s="6"/>
      <c r="LT10" s="6"/>
      <c r="LU10" s="6"/>
      <c r="LV10" s="6"/>
      <c r="LW10" s="6"/>
      <c r="LX10" s="6"/>
      <c r="LY10" s="6"/>
      <c r="LZ10" s="6"/>
      <c r="MA10" s="6"/>
      <c r="MB10" s="6"/>
      <c r="MC10" s="6"/>
      <c r="MD10" s="6"/>
      <c r="ME10" s="6"/>
      <c r="MF10" s="6"/>
      <c r="MG10" s="6"/>
      <c r="MH10" s="6"/>
      <c r="MI10" s="6"/>
      <c r="MJ10" s="6"/>
      <c r="MK10" s="6"/>
      <c r="ML10" s="6"/>
      <c r="MM10" s="6"/>
      <c r="MN10" s="6"/>
      <c r="MO10" s="6"/>
      <c r="MP10" s="6"/>
      <c r="MQ10" s="6"/>
      <c r="MR10" s="6"/>
      <c r="MS10" s="6"/>
      <c r="MT10" s="6"/>
      <c r="MU10" s="6"/>
      <c r="MV10" s="6"/>
      <c r="MW10" s="6"/>
      <c r="MX10" s="6"/>
      <c r="MY10" s="6"/>
      <c r="MZ10" s="6"/>
      <c r="NA10" s="6"/>
      <c r="NB10" s="6"/>
      <c r="NC10" s="6"/>
      <c r="ND10" s="6"/>
      <c r="NE10" s="6"/>
      <c r="NF10" s="6"/>
      <c r="NG10" s="6"/>
      <c r="NH10" s="6"/>
      <c r="NI10" s="6"/>
      <c r="NJ10" s="6"/>
      <c r="NK10" s="6"/>
      <c r="NL10" s="6"/>
      <c r="NM10" s="6"/>
      <c r="NN10" s="6"/>
      <c r="NO10" s="6"/>
      <c r="NP10" s="6"/>
      <c r="NQ10" s="6"/>
      <c r="NR10" s="6"/>
      <c r="NS10" s="6"/>
      <c r="NT10" s="6"/>
      <c r="NU10" s="6"/>
      <c r="NV10" s="6"/>
      <c r="NW10" s="6"/>
      <c r="NX10" s="6"/>
      <c r="NY10" s="6"/>
      <c r="NZ10" s="6"/>
      <c r="OA10" s="6"/>
      <c r="OB10" s="6"/>
      <c r="OC10" s="6"/>
      <c r="OD10" s="6"/>
      <c r="OE10" s="6"/>
      <c r="OF10" s="6"/>
      <c r="OG10" s="6"/>
      <c r="OH10" s="6"/>
      <c r="OI10" s="6"/>
      <c r="OJ10" s="6"/>
      <c r="OK10" s="6"/>
      <c r="OL10" s="6"/>
      <c r="OM10" s="6"/>
      <c r="ON10" s="6"/>
      <c r="OO10" s="6"/>
      <c r="OP10" s="6"/>
      <c r="OQ10" s="6"/>
      <c r="OR10" s="6"/>
      <c r="OS10" s="6"/>
      <c r="OT10" s="6"/>
      <c r="OU10" s="6"/>
      <c r="OV10" s="6"/>
      <c r="OW10" s="6"/>
      <c r="OX10" s="6"/>
      <c r="OY10" s="6"/>
      <c r="OZ10" s="6"/>
      <c r="PA10" s="6"/>
      <c r="PB10" s="6"/>
      <c r="PC10" s="6"/>
      <c r="PD10" s="6"/>
      <c r="PE10" s="6"/>
      <c r="PF10" s="6"/>
      <c r="PG10" s="6"/>
      <c r="PH10" s="6"/>
      <c r="PI10" s="6"/>
      <c r="PJ10" s="6"/>
      <c r="PK10" s="6"/>
      <c r="PL10" s="6"/>
      <c r="PM10" s="6"/>
      <c r="PN10" s="6"/>
      <c r="PO10" s="6"/>
      <c r="PP10" s="6"/>
      <c r="PQ10" s="6"/>
      <c r="PR10" s="6"/>
      <c r="PS10" s="6"/>
      <c r="PT10" s="6"/>
      <c r="PU10" s="6"/>
      <c r="PV10" s="6"/>
      <c r="PW10" s="6"/>
      <c r="PX10" s="6"/>
      <c r="PY10" s="6"/>
      <c r="PZ10" s="6"/>
      <c r="QA10" s="6"/>
      <c r="QB10" s="6"/>
      <c r="QC10" s="6"/>
      <c r="QD10" s="6"/>
      <c r="QE10" s="6"/>
      <c r="QF10" s="6"/>
      <c r="QG10" s="6"/>
      <c r="QH10" s="6"/>
      <c r="QI10" s="6"/>
      <c r="QJ10" s="6"/>
      <c r="QK10" s="6"/>
      <c r="QL10" s="6"/>
      <c r="QM10" s="6"/>
      <c r="QN10" s="6"/>
      <c r="QO10" s="6"/>
      <c r="QP10" s="6"/>
      <c r="QQ10" s="6"/>
      <c r="QR10" s="6"/>
      <c r="QS10" s="6"/>
      <c r="QT10" s="6"/>
      <c r="QU10" s="6"/>
      <c r="QV10" s="6"/>
      <c r="QW10" s="6"/>
      <c r="QX10" s="6"/>
      <c r="QY10" s="6"/>
      <c r="QZ10" s="6"/>
      <c r="RA10" s="6"/>
      <c r="RB10" s="6"/>
      <c r="RC10" s="6"/>
      <c r="RD10" s="6"/>
      <c r="RE10" s="6"/>
      <c r="RF10" s="6"/>
      <c r="RG10" s="6"/>
      <c r="RH10" s="6"/>
      <c r="RI10" s="6"/>
      <c r="RJ10" s="6"/>
      <c r="RK10" s="6"/>
      <c r="RL10" s="6"/>
      <c r="RM10" s="6"/>
      <c r="RN10" s="6"/>
      <c r="RO10" s="6"/>
      <c r="RP10" s="6"/>
      <c r="RQ10" s="6"/>
      <c r="RR10" s="6"/>
      <c r="RS10" s="6"/>
      <c r="RT10" s="6"/>
      <c r="RU10" s="6"/>
      <c r="RV10" s="6"/>
      <c r="RW10" s="6"/>
      <c r="RX10" s="6"/>
      <c r="RY10" s="6"/>
      <c r="RZ10" s="6"/>
      <c r="SA10" s="6"/>
      <c r="SB10" s="6"/>
      <c r="SC10" s="6"/>
      <c r="SD10" s="6"/>
      <c r="SE10" s="6"/>
      <c r="SF10" s="6"/>
      <c r="SG10" s="6"/>
      <c r="SH10" s="6"/>
      <c r="SI10" s="6"/>
      <c r="SJ10" s="6"/>
      <c r="SK10" s="6"/>
      <c r="SL10" s="6"/>
      <c r="SM10" s="6"/>
      <c r="SN10" s="6"/>
      <c r="SO10" s="6"/>
      <c r="SP10" s="6"/>
      <c r="SQ10" s="6"/>
      <c r="SR10" s="6"/>
      <c r="SS10" s="6"/>
      <c r="ST10" s="6"/>
      <c r="SU10" s="6"/>
      <c r="SV10" s="6"/>
      <c r="SW10" s="6"/>
      <c r="SX10" s="6"/>
      <c r="SY10" s="6"/>
      <c r="SZ10" s="6"/>
      <c r="TA10" s="6"/>
      <c r="TB10" s="6"/>
      <c r="TC10" s="6"/>
      <c r="TD10" s="6"/>
      <c r="TE10" s="6"/>
      <c r="TF10" s="6"/>
      <c r="TG10" s="6"/>
      <c r="TH10" s="6"/>
      <c r="TI10" s="6"/>
      <c r="TJ10" s="6"/>
      <c r="TK10" s="6"/>
      <c r="TL10" s="6"/>
      <c r="TM10" s="6"/>
      <c r="TN10" s="6"/>
      <c r="TO10" s="6"/>
      <c r="TP10" s="6"/>
      <c r="TQ10" s="6"/>
      <c r="TR10" s="6"/>
      <c r="TS10" s="6"/>
      <c r="TT10" s="6"/>
      <c r="TU10" s="6"/>
      <c r="TV10" s="6"/>
      <c r="TW10" s="6"/>
      <c r="TX10" s="6"/>
      <c r="TY10" s="6"/>
      <c r="TZ10" s="6"/>
      <c r="UA10" s="6"/>
      <c r="UB10" s="6"/>
      <c r="UC10" s="6"/>
      <c r="UD10" s="6"/>
      <c r="UE10" s="6"/>
      <c r="UF10" s="6"/>
      <c r="UG10" s="6"/>
      <c r="UH10" s="6"/>
      <c r="UI10" s="6"/>
      <c r="UJ10" s="6"/>
      <c r="UK10" s="6"/>
      <c r="UL10" s="6"/>
      <c r="UM10" s="6"/>
      <c r="UN10" s="6"/>
      <c r="UO10" s="6"/>
      <c r="UP10" s="6"/>
      <c r="UQ10" s="6"/>
      <c r="UR10" s="6"/>
      <c r="US10" s="6"/>
      <c r="UT10" s="6"/>
      <c r="UU10" s="6"/>
      <c r="UV10" s="6"/>
      <c r="UW10" s="6"/>
      <c r="UX10" s="6"/>
      <c r="UY10" s="6"/>
      <c r="UZ10" s="6"/>
      <c r="VA10" s="6"/>
      <c r="VB10" s="6"/>
      <c r="VC10" s="6"/>
      <c r="VD10" s="6"/>
      <c r="VE10" s="6"/>
      <c r="VF10" s="6"/>
      <c r="VG10" s="6"/>
      <c r="VH10" s="6"/>
      <c r="VI10" s="6"/>
      <c r="VJ10" s="6"/>
      <c r="VK10" s="6"/>
      <c r="VL10" s="6"/>
      <c r="VM10" s="6"/>
      <c r="VN10" s="6"/>
      <c r="VO10" s="6"/>
      <c r="VP10" s="6"/>
      <c r="VQ10" s="6"/>
      <c r="VR10" s="6"/>
      <c r="VS10" s="6"/>
      <c r="VT10" s="6"/>
      <c r="VU10" s="6"/>
      <c r="VV10" s="6"/>
      <c r="VW10" s="6"/>
      <c r="VX10" s="6"/>
      <c r="VY10" s="6"/>
      <c r="VZ10" s="6"/>
      <c r="WA10" s="6"/>
      <c r="WB10" s="6"/>
      <c r="WC10" s="6"/>
      <c r="WD10" s="6"/>
      <c r="WE10" s="6"/>
      <c r="WF10" s="6"/>
      <c r="WG10" s="6"/>
      <c r="WH10" s="6"/>
      <c r="WI10" s="6"/>
      <c r="WJ10" s="6"/>
      <c r="WK10" s="6"/>
      <c r="WL10" s="6"/>
      <c r="WM10" s="6"/>
      <c r="WN10" s="6"/>
      <c r="WO10" s="6"/>
      <c r="WP10" s="6"/>
      <c r="WQ10" s="6"/>
      <c r="WR10" s="6"/>
      <c r="WS10" s="6"/>
      <c r="WT10" s="6"/>
      <c r="WU10" s="6"/>
      <c r="WV10" s="6"/>
      <c r="WW10" s="6"/>
      <c r="WX10" s="6"/>
      <c r="WY10" s="6"/>
      <c r="WZ10" s="6"/>
      <c r="XA10" s="6"/>
      <c r="XB10" s="6"/>
      <c r="XC10" s="6"/>
      <c r="XD10" s="6"/>
      <c r="XE10" s="6"/>
      <c r="XF10" s="6"/>
      <c r="XG10" s="6"/>
      <c r="XH10" s="6"/>
      <c r="XI10" s="6"/>
      <c r="XJ10" s="6"/>
      <c r="XK10" s="6"/>
      <c r="XL10" s="6"/>
      <c r="XM10" s="6"/>
      <c r="XN10" s="6"/>
      <c r="XO10" s="6"/>
      <c r="XP10" s="6"/>
      <c r="XQ10" s="6"/>
      <c r="XR10" s="6"/>
      <c r="XS10" s="6"/>
      <c r="XT10" s="6"/>
      <c r="XU10" s="6"/>
      <c r="XV10" s="6"/>
      <c r="XW10" s="6"/>
      <c r="XX10" s="6"/>
      <c r="XY10" s="6"/>
      <c r="XZ10" s="6"/>
      <c r="YA10" s="6"/>
      <c r="YB10" s="6"/>
      <c r="YC10" s="6"/>
      <c r="YD10" s="6"/>
      <c r="YE10" s="6"/>
      <c r="YF10" s="6"/>
      <c r="YG10" s="6"/>
      <c r="YH10" s="6"/>
      <c r="YI10" s="6"/>
      <c r="YJ10" s="6"/>
      <c r="YK10" s="6"/>
      <c r="YL10" s="6"/>
      <c r="YM10" s="6"/>
      <c r="YN10" s="6"/>
      <c r="YO10" s="6"/>
      <c r="YP10" s="6"/>
      <c r="YQ10" s="6"/>
      <c r="YR10" s="6"/>
      <c r="YS10" s="6"/>
      <c r="YT10" s="6"/>
      <c r="YU10" s="6"/>
      <c r="YV10" s="6"/>
      <c r="YW10" s="6"/>
      <c r="YX10" s="6"/>
      <c r="YY10" s="6"/>
      <c r="YZ10" s="6"/>
      <c r="ZA10" s="6"/>
      <c r="ZB10" s="6"/>
      <c r="ZC10" s="6"/>
      <c r="ZD10" s="6"/>
      <c r="ZE10" s="6"/>
      <c r="ZF10" s="6"/>
      <c r="ZG10" s="6"/>
      <c r="ZH10" s="6"/>
      <c r="ZI10" s="6"/>
      <c r="ZJ10" s="6"/>
      <c r="ZK10" s="6"/>
      <c r="ZL10" s="6"/>
      <c r="ZM10" s="6"/>
      <c r="ZN10" s="6"/>
      <c r="ZO10" s="6"/>
      <c r="ZP10" s="6"/>
      <c r="ZQ10" s="6"/>
      <c r="ZR10" s="6"/>
      <c r="ZS10" s="6"/>
      <c r="ZT10" s="6"/>
      <c r="ZU10" s="6"/>
      <c r="ZV10" s="6"/>
      <c r="ZW10" s="6"/>
      <c r="ZX10" s="6"/>
      <c r="ZY10" s="6"/>
      <c r="ZZ10" s="6"/>
      <c r="AAA10" s="6"/>
      <c r="AAB10" s="6"/>
      <c r="AAC10" s="6"/>
      <c r="AAD10" s="6"/>
      <c r="AAE10" s="6"/>
      <c r="AAF10" s="6"/>
      <c r="AAG10" s="6"/>
      <c r="AAH10" s="6"/>
      <c r="AAI10" s="6"/>
      <c r="AAJ10" s="6"/>
      <c r="AAK10" s="6"/>
      <c r="AAL10" s="6"/>
      <c r="AAM10" s="6"/>
      <c r="AAN10" s="6"/>
      <c r="AAO10" s="6"/>
      <c r="AAP10" s="6"/>
      <c r="AAQ10" s="6"/>
      <c r="AAR10" s="6"/>
      <c r="AAS10" s="6"/>
      <c r="AAT10" s="6"/>
      <c r="AAU10" s="6"/>
      <c r="AAV10" s="6"/>
      <c r="AAW10" s="6"/>
      <c r="AAX10" s="6"/>
      <c r="AAY10" s="6"/>
      <c r="AAZ10" s="6"/>
      <c r="ABA10" s="6"/>
      <c r="ABB10" s="6"/>
      <c r="ABC10" s="6"/>
      <c r="ABD10" s="6"/>
      <c r="ABE10" s="6"/>
      <c r="ABF10" s="6"/>
      <c r="ABG10" s="6"/>
      <c r="ABH10" s="6"/>
      <c r="ABI10" s="6"/>
      <c r="ABJ10" s="6"/>
      <c r="ABK10" s="6"/>
      <c r="ABL10" s="6"/>
      <c r="ABM10" s="6"/>
      <c r="ABN10" s="6"/>
      <c r="ABO10" s="6"/>
      <c r="ABP10" s="6"/>
      <c r="ABQ10" s="6"/>
      <c r="ABR10" s="6"/>
      <c r="ABS10" s="6"/>
      <c r="ABT10" s="6"/>
      <c r="ABU10" s="6"/>
      <c r="ABV10" s="6"/>
      <c r="ABW10" s="6"/>
      <c r="ABX10" s="6"/>
      <c r="ABY10" s="6"/>
      <c r="ABZ10" s="6"/>
      <c r="ACA10" s="6"/>
      <c r="ACB10" s="6"/>
      <c r="ACC10" s="6"/>
      <c r="ACD10" s="6"/>
      <c r="ACE10" s="6"/>
      <c r="ACF10" s="6"/>
      <c r="ACG10" s="6"/>
      <c r="ACH10" s="6"/>
      <c r="ACI10" s="6"/>
      <c r="ACJ10" s="6"/>
      <c r="ACK10" s="6"/>
      <c r="ACL10" s="6"/>
      <c r="ACM10" s="6"/>
      <c r="ACN10" s="6"/>
      <c r="ACO10" s="6"/>
      <c r="ACP10" s="6"/>
      <c r="ACQ10" s="6"/>
      <c r="ACR10" s="6"/>
      <c r="ACS10" s="6"/>
      <c r="ACT10" s="6"/>
      <c r="ACU10" s="6"/>
      <c r="ACV10" s="6"/>
      <c r="ACW10" s="6"/>
      <c r="ACX10" s="6"/>
      <c r="ACY10" s="6"/>
      <c r="ACZ10" s="6"/>
      <c r="ADA10" s="6"/>
      <c r="ADB10" s="6"/>
      <c r="ADC10" s="6"/>
      <c r="ADD10" s="6"/>
      <c r="ADE10" s="6"/>
      <c r="ADF10" s="6"/>
      <c r="ADG10" s="6"/>
      <c r="ADH10" s="6"/>
      <c r="ADI10" s="6"/>
      <c r="ADJ10" s="6"/>
      <c r="ADK10" s="6"/>
      <c r="ADL10" s="6"/>
      <c r="ADM10" s="6"/>
      <c r="ADN10" s="6"/>
      <c r="ADO10" s="6"/>
      <c r="ADP10" s="6"/>
      <c r="ADQ10" s="6"/>
      <c r="ADR10" s="6"/>
      <c r="ADS10" s="6"/>
      <c r="ADT10" s="6"/>
      <c r="ADU10" s="6"/>
      <c r="ADV10" s="6"/>
      <c r="ADW10" s="6"/>
      <c r="ADX10" s="6"/>
      <c r="ADY10" s="6"/>
      <c r="ADZ10" s="6"/>
      <c r="AEA10" s="6"/>
      <c r="AEB10" s="6"/>
      <c r="AEC10" s="6"/>
      <c r="AED10" s="6"/>
      <c r="AEE10" s="6"/>
      <c r="AEF10" s="6"/>
      <c r="AEG10" s="6"/>
      <c r="AEH10" s="6"/>
      <c r="AEI10" s="6"/>
      <c r="AEJ10" s="6"/>
      <c r="AEK10" s="6"/>
      <c r="AEL10" s="6"/>
      <c r="AEM10" s="6"/>
      <c r="AEN10" s="6"/>
      <c r="AEO10" s="6"/>
      <c r="AEP10" s="6"/>
      <c r="AEQ10" s="6"/>
      <c r="AER10" s="6"/>
      <c r="AES10" s="6"/>
      <c r="AET10" s="6"/>
      <c r="AEU10" s="6"/>
      <c r="AEV10" s="6"/>
      <c r="AEW10" s="6"/>
      <c r="AEX10" s="6"/>
      <c r="AEY10" s="6"/>
      <c r="AEZ10" s="6"/>
      <c r="AFA10" s="6"/>
      <c r="AFB10" s="6"/>
      <c r="AFC10" s="6"/>
      <c r="AFD10" s="6"/>
      <c r="AFE10" s="6"/>
      <c r="AFF10" s="6"/>
      <c r="AFG10" s="6"/>
      <c r="AFH10" s="6"/>
      <c r="AFI10" s="6"/>
      <c r="AFJ10" s="6"/>
      <c r="AFK10" s="6"/>
      <c r="AFL10" s="6"/>
      <c r="AFM10" s="6"/>
      <c r="AFN10" s="6"/>
      <c r="AFO10" s="6"/>
      <c r="AFP10" s="6"/>
      <c r="AFQ10" s="6"/>
      <c r="AFR10" s="6"/>
      <c r="AFS10" s="6"/>
      <c r="AFT10" s="6"/>
      <c r="AFU10" s="6"/>
      <c r="AFV10" s="6"/>
      <c r="AFW10" s="6"/>
      <c r="AFX10" s="6"/>
      <c r="AFY10" s="6"/>
      <c r="AFZ10" s="6"/>
      <c r="AGA10" s="6"/>
      <c r="AGB10" s="6"/>
      <c r="AGC10" s="6"/>
      <c r="AGD10" s="6"/>
      <c r="AGE10" s="6"/>
      <c r="AGF10" s="6"/>
      <c r="AGG10" s="6"/>
      <c r="AGH10" s="6"/>
      <c r="AGI10" s="6"/>
      <c r="AGJ10" s="6"/>
      <c r="AGK10" s="6"/>
      <c r="AGL10" s="6"/>
      <c r="AGM10" s="6"/>
      <c r="AGN10" s="6"/>
      <c r="AGO10" s="6"/>
      <c r="AGP10" s="6"/>
      <c r="AGQ10" s="6"/>
      <c r="AGR10" s="6"/>
      <c r="AGS10" s="6"/>
      <c r="AGT10" s="6"/>
      <c r="AGU10" s="6"/>
      <c r="AGV10" s="6"/>
      <c r="AGW10" s="6"/>
      <c r="AGX10" s="6"/>
      <c r="AGY10" s="6"/>
      <c r="AGZ10" s="6"/>
      <c r="AHA10" s="6"/>
      <c r="AHB10" s="6"/>
      <c r="AHC10" s="6"/>
      <c r="AHD10" s="6"/>
      <c r="AHE10" s="6"/>
      <c r="AHF10" s="6"/>
      <c r="AHG10" s="6"/>
      <c r="AHH10" s="6"/>
      <c r="AHI10" s="6"/>
      <c r="AHJ10" s="6"/>
      <c r="AHK10" s="6"/>
      <c r="AHL10" s="6"/>
      <c r="AHM10" s="6"/>
      <c r="AHN10" s="6"/>
      <c r="AHO10" s="6"/>
      <c r="AHP10" s="6"/>
      <c r="AHQ10" s="6"/>
      <c r="AHR10" s="6"/>
      <c r="AHS10" s="6"/>
      <c r="AHT10" s="6"/>
      <c r="AHU10" s="6"/>
      <c r="AHV10" s="6"/>
      <c r="AHW10" s="6"/>
      <c r="AHX10" s="6"/>
      <c r="AHY10" s="6"/>
      <c r="AHZ10" s="6"/>
      <c r="AIA10" s="6"/>
      <c r="AIB10" s="6"/>
      <c r="AIC10" s="6"/>
      <c r="AID10" s="6"/>
      <c r="AIE10" s="6"/>
      <c r="AIF10" s="6"/>
      <c r="AIG10" s="6"/>
      <c r="AIH10" s="6"/>
      <c r="AII10" s="6"/>
      <c r="AIJ10" s="6"/>
      <c r="AIK10" s="6"/>
      <c r="AIL10" s="6"/>
      <c r="AIM10" s="6"/>
      <c r="AIN10" s="6"/>
      <c r="AIO10" s="6"/>
      <c r="AIP10" s="6"/>
      <c r="AIQ10" s="6"/>
      <c r="AIR10" s="6"/>
      <c r="AIS10" s="6"/>
      <c r="AIT10" s="6"/>
      <c r="AIU10" s="6"/>
      <c r="AIV10" s="6"/>
      <c r="AIW10" s="6"/>
      <c r="AIX10" s="6"/>
      <c r="AIY10" s="6"/>
      <c r="AIZ10" s="6"/>
      <c r="AJA10" s="6"/>
      <c r="AJB10" s="6"/>
      <c r="AJC10" s="6"/>
      <c r="AJD10" s="6"/>
      <c r="AJE10" s="6"/>
      <c r="AJF10" s="6"/>
      <c r="AJG10" s="6"/>
      <c r="AJH10" s="6"/>
      <c r="AJI10" s="6"/>
      <c r="AJJ10" s="6"/>
      <c r="AJK10" s="6"/>
      <c r="AJL10" s="6"/>
      <c r="AJM10" s="6"/>
      <c r="AJN10" s="6"/>
      <c r="AJO10" s="6"/>
      <c r="AJP10" s="6"/>
      <c r="AJQ10" s="6"/>
      <c r="AJR10" s="6"/>
      <c r="AJS10" s="6"/>
      <c r="AJT10" s="6"/>
      <c r="AJU10" s="6"/>
      <c r="AJV10" s="6"/>
      <c r="AJW10" s="6"/>
      <c r="AJX10" s="6"/>
      <c r="AJY10" s="6"/>
      <c r="AJZ10" s="6"/>
      <c r="AKA10" s="6"/>
      <c r="AKB10" s="6"/>
      <c r="AKC10" s="6"/>
      <c r="AKD10" s="6"/>
      <c r="AKE10" s="6"/>
      <c r="AKF10" s="6"/>
      <c r="AKG10" s="6"/>
      <c r="AKH10" s="6"/>
      <c r="AKI10" s="6"/>
      <c r="AKJ10" s="6"/>
      <c r="AKK10" s="6"/>
      <c r="AKL10" s="6"/>
      <c r="AKM10" s="6"/>
      <c r="AKN10" s="6"/>
      <c r="AKO10" s="6"/>
      <c r="AKP10" s="6"/>
      <c r="AKQ10" s="6"/>
      <c r="AKR10" s="6"/>
      <c r="AKS10" s="6"/>
      <c r="AKT10" s="6"/>
      <c r="AKU10" s="6"/>
      <c r="AKV10" s="6"/>
      <c r="AKW10" s="6"/>
      <c r="AKX10" s="6"/>
      <c r="AKY10" s="6"/>
      <c r="AKZ10" s="6"/>
      <c r="ALA10" s="6"/>
      <c r="ALB10" s="6"/>
      <c r="ALC10" s="6"/>
      <c r="ALD10" s="6"/>
      <c r="ALE10" s="6"/>
      <c r="ALF10" s="6"/>
      <c r="ALG10" s="6"/>
      <c r="ALH10" s="6"/>
      <c r="ALI10" s="6"/>
      <c r="ALJ10" s="6"/>
      <c r="ALK10" s="6"/>
      <c r="ALL10" s="6"/>
      <c r="ALM10" s="6"/>
      <c r="ALN10" s="6"/>
      <c r="ALO10" s="6"/>
      <c r="ALP10" s="6"/>
      <c r="ALQ10" s="6"/>
      <c r="ALR10" s="6"/>
      <c r="ALS10" s="6"/>
    </row>
    <row r="11" spans="1:1007" s="31" customFormat="1" x14ac:dyDescent="0.2">
      <c r="A11" s="283" t="s">
        <v>62</v>
      </c>
      <c r="B11" s="284"/>
      <c r="C11" s="199" t="s">
        <v>69</v>
      </c>
      <c r="D11" s="200"/>
      <c r="E11" s="204"/>
      <c r="F11" s="2"/>
      <c r="G11" s="2"/>
      <c r="H11" s="2"/>
      <c r="I11" s="2"/>
      <c r="J11" s="2"/>
      <c r="K11" s="2"/>
      <c r="L11" s="2"/>
      <c r="M11" s="32"/>
      <c r="N11" s="33"/>
      <c r="O11" s="32"/>
      <c r="P11" s="32"/>
      <c r="Q11" s="33"/>
      <c r="R11" s="32"/>
      <c r="S11" s="32"/>
      <c r="T11" s="33"/>
      <c r="U11" s="32"/>
      <c r="V11" s="32"/>
      <c r="W11" s="34"/>
      <c r="X11" s="33"/>
      <c r="Y11" s="32"/>
      <c r="Z11" s="32"/>
      <c r="AA11" s="33"/>
      <c r="AB11" s="32"/>
      <c r="AC11" s="32"/>
    </row>
    <row r="12" spans="1:1007" s="31" customFormat="1" x14ac:dyDescent="0.2">
      <c r="A12" s="283" t="s">
        <v>64</v>
      </c>
      <c r="B12" s="284"/>
      <c r="C12" s="199" t="s">
        <v>70</v>
      </c>
      <c r="D12" s="200"/>
      <c r="E12" s="204"/>
      <c r="F12" s="2"/>
      <c r="G12" s="2"/>
      <c r="H12" s="2"/>
      <c r="I12" s="2"/>
      <c r="J12" s="2"/>
      <c r="K12" s="2"/>
      <c r="L12" s="2"/>
      <c r="M12" s="32"/>
      <c r="N12" s="33"/>
      <c r="O12" s="32"/>
      <c r="P12" s="32"/>
      <c r="Q12" s="33"/>
      <c r="R12" s="32"/>
      <c r="S12" s="32"/>
      <c r="T12" s="33"/>
      <c r="U12" s="32"/>
      <c r="V12" s="32"/>
      <c r="W12" s="34"/>
      <c r="X12" s="33"/>
      <c r="Y12" s="32"/>
      <c r="Z12" s="32"/>
      <c r="AA12" s="33"/>
      <c r="AB12" s="32"/>
      <c r="AC12" s="32"/>
      <c r="AE12" s="30"/>
    </row>
    <row r="13" spans="1:1007" s="31" customFormat="1" x14ac:dyDescent="0.2">
      <c r="A13" s="283" t="s">
        <v>65</v>
      </c>
      <c r="B13" s="284"/>
      <c r="C13" s="199" t="s">
        <v>71</v>
      </c>
      <c r="D13" s="200"/>
      <c r="E13" s="204"/>
      <c r="F13" s="2"/>
      <c r="G13" s="2"/>
      <c r="H13" s="2"/>
      <c r="I13" s="2"/>
      <c r="J13" s="2"/>
      <c r="K13" s="2"/>
      <c r="L13" s="2"/>
      <c r="M13" s="32"/>
      <c r="N13" s="33"/>
      <c r="O13" s="32"/>
      <c r="P13" s="32"/>
      <c r="Q13" s="33"/>
      <c r="R13" s="32"/>
      <c r="S13" s="32"/>
      <c r="T13" s="33"/>
      <c r="U13" s="32"/>
      <c r="V13" s="32"/>
      <c r="W13" s="34"/>
      <c r="X13" s="33"/>
      <c r="Y13" s="32"/>
      <c r="Z13" s="32"/>
      <c r="AA13" s="33"/>
      <c r="AB13" s="32"/>
      <c r="AC13" s="32"/>
      <c r="AE13" s="30"/>
    </row>
    <row r="14" spans="1:1007" s="31" customFormat="1" x14ac:dyDescent="0.2">
      <c r="A14" s="283" t="s">
        <v>66</v>
      </c>
      <c r="B14" s="284"/>
      <c r="C14" s="199" t="s">
        <v>72</v>
      </c>
      <c r="D14" s="200"/>
      <c r="E14" s="204"/>
      <c r="F14" s="2"/>
      <c r="G14" s="2"/>
      <c r="H14" s="2"/>
      <c r="I14" s="2"/>
      <c r="J14" s="2"/>
      <c r="K14" s="2"/>
      <c r="L14" s="2"/>
      <c r="M14" s="32"/>
      <c r="N14" s="33"/>
      <c r="O14" s="32"/>
      <c r="P14" s="32"/>
      <c r="Q14" s="33"/>
      <c r="R14" s="32"/>
      <c r="S14" s="32"/>
      <c r="T14" s="33"/>
      <c r="U14" s="32"/>
      <c r="V14" s="32"/>
      <c r="W14" s="34"/>
      <c r="X14" s="33"/>
      <c r="Y14" s="32"/>
      <c r="Z14" s="32"/>
      <c r="AA14" s="33"/>
      <c r="AB14" s="32"/>
      <c r="AC14" s="32"/>
      <c r="AE14" s="30"/>
    </row>
    <row r="15" spans="1:1007" s="31" customFormat="1" x14ac:dyDescent="0.2">
      <c r="A15" s="283" t="s">
        <v>67</v>
      </c>
      <c r="B15" s="284"/>
      <c r="C15" s="199" t="s">
        <v>73</v>
      </c>
      <c r="D15" s="200"/>
      <c r="E15" s="204"/>
      <c r="F15" s="2"/>
      <c r="G15" s="2"/>
      <c r="H15" s="2"/>
      <c r="I15" s="2"/>
      <c r="J15" s="2"/>
      <c r="K15" s="2"/>
      <c r="L15" s="2"/>
      <c r="M15" s="32"/>
      <c r="N15" s="33"/>
      <c r="O15" s="32"/>
      <c r="P15" s="32"/>
      <c r="Q15" s="33"/>
      <c r="R15" s="32"/>
      <c r="S15" s="32"/>
      <c r="T15" s="33"/>
      <c r="U15" s="32"/>
      <c r="V15" s="32"/>
      <c r="W15" s="34"/>
      <c r="X15" s="33"/>
      <c r="Y15" s="32"/>
      <c r="Z15" s="32"/>
      <c r="AA15" s="33"/>
      <c r="AB15" s="32"/>
      <c r="AC15" s="32"/>
      <c r="AE15" s="30"/>
    </row>
    <row r="16" spans="1:1007" s="31" customFormat="1" x14ac:dyDescent="0.2">
      <c r="A16" s="283" t="s">
        <v>68</v>
      </c>
      <c r="B16" s="284"/>
      <c r="C16" s="199" t="s">
        <v>74</v>
      </c>
      <c r="D16" s="200"/>
      <c r="E16" s="204"/>
      <c r="F16" s="2"/>
      <c r="G16" s="2"/>
      <c r="H16" s="2"/>
      <c r="I16" s="2"/>
      <c r="J16" s="2"/>
      <c r="K16" s="2"/>
      <c r="L16" s="2"/>
      <c r="M16" s="32"/>
      <c r="N16" s="33"/>
      <c r="O16" s="32"/>
      <c r="P16" s="32"/>
      <c r="Q16" s="33"/>
      <c r="R16" s="32"/>
      <c r="S16" s="32"/>
      <c r="T16" s="33"/>
      <c r="U16" s="32"/>
      <c r="V16" s="32"/>
      <c r="W16" s="34"/>
      <c r="X16" s="33"/>
      <c r="Y16" s="32"/>
      <c r="Z16" s="32"/>
      <c r="AA16" s="33"/>
      <c r="AB16" s="32"/>
      <c r="AC16" s="32"/>
      <c r="AE16" s="30"/>
    </row>
    <row r="17" spans="1:29" s="38" customFormat="1" x14ac:dyDescent="0.2">
      <c r="A17" s="14"/>
      <c r="B17" s="14"/>
      <c r="C17" s="14"/>
      <c r="D17" s="13"/>
      <c r="E17" s="205">
        <f>SUM(E11:E16)</f>
        <v>0</v>
      </c>
      <c r="F17" s="10"/>
      <c r="G17" s="10"/>
      <c r="H17" s="10"/>
      <c r="I17" s="10"/>
      <c r="J17" s="10"/>
      <c r="K17" s="10"/>
      <c r="L17" s="10"/>
      <c r="M17" s="12"/>
      <c r="N17" s="39"/>
      <c r="O17" s="39"/>
      <c r="P17" s="39"/>
      <c r="Q17" s="39"/>
      <c r="R17" s="39"/>
      <c r="S17" s="39"/>
      <c r="T17" s="39"/>
      <c r="U17" s="39"/>
      <c r="V17" s="39"/>
      <c r="W17" s="39"/>
      <c r="X17" s="39"/>
      <c r="Y17" s="39"/>
      <c r="Z17" s="39"/>
      <c r="AA17" s="39"/>
      <c r="AB17" s="39"/>
      <c r="AC17" s="39"/>
    </row>
    <row r="18" spans="1:29" s="38" customFormat="1" ht="13.5" thickBot="1" x14ac:dyDescent="0.25">
      <c r="A18" s="287" t="s">
        <v>77</v>
      </c>
      <c r="B18" s="288"/>
      <c r="C18" s="288"/>
      <c r="D18" s="206">
        <f>(D11*E11)+(D12*E12)+(D13*E13)+(D14*E14)+(D15*E15)+(D16*E16)</f>
        <v>0</v>
      </c>
      <c r="E18" s="16"/>
      <c r="F18" s="10"/>
      <c r="G18" s="10"/>
      <c r="H18" s="10"/>
      <c r="I18" s="10"/>
      <c r="J18" s="10"/>
      <c r="K18" s="10"/>
      <c r="L18" s="10"/>
      <c r="M18" s="10"/>
      <c r="N18" s="39"/>
      <c r="O18" s="39"/>
      <c r="P18" s="39"/>
      <c r="Q18" s="39"/>
      <c r="R18" s="39"/>
      <c r="S18" s="39"/>
      <c r="T18" s="39"/>
      <c r="U18" s="39"/>
      <c r="V18" s="39"/>
      <c r="W18" s="39"/>
      <c r="X18" s="39"/>
      <c r="Y18" s="39"/>
      <c r="Z18" s="39"/>
      <c r="AA18" s="39"/>
      <c r="AB18" s="39"/>
      <c r="AC18" s="39"/>
    </row>
    <row r="19" spans="1:29" s="38" customFormat="1" ht="13.5" thickTop="1" x14ac:dyDescent="0.2">
      <c r="A19" s="289" t="s">
        <v>78</v>
      </c>
      <c r="B19" s="290"/>
      <c r="C19" s="290"/>
      <c r="D19" s="290"/>
      <c r="E19" s="291"/>
      <c r="F19" s="10"/>
      <c r="G19" s="10"/>
      <c r="H19" s="10"/>
      <c r="I19" s="10"/>
      <c r="J19" s="10"/>
      <c r="K19" s="10"/>
      <c r="L19" s="10"/>
      <c r="M19" s="10"/>
      <c r="N19" s="39"/>
      <c r="O19" s="39"/>
      <c r="P19" s="39"/>
      <c r="Q19" s="39"/>
      <c r="R19" s="39"/>
      <c r="S19" s="39"/>
      <c r="T19" s="39"/>
      <c r="U19" s="39"/>
      <c r="V19" s="39"/>
      <c r="W19" s="39"/>
      <c r="X19" s="39"/>
      <c r="Y19" s="39"/>
      <c r="Z19" s="39"/>
      <c r="AA19" s="39"/>
      <c r="AB19" s="39"/>
      <c r="AC19" s="39"/>
    </row>
    <row r="20" spans="1:29" s="42" customFormat="1" x14ac:dyDescent="0.2">
      <c r="A20" s="224" t="s">
        <v>101</v>
      </c>
      <c r="B20" s="15"/>
      <c r="C20" s="15"/>
      <c r="D20" s="16"/>
      <c r="E20" s="16"/>
      <c r="F20" s="2"/>
      <c r="G20" s="2"/>
      <c r="H20" s="2"/>
      <c r="I20" s="2"/>
      <c r="J20" s="2"/>
      <c r="K20" s="2"/>
      <c r="L20" s="2"/>
      <c r="M20" s="41"/>
      <c r="N20" s="41"/>
      <c r="O20" s="41"/>
      <c r="P20" s="41"/>
      <c r="Q20" s="41"/>
      <c r="R20" s="41"/>
      <c r="S20" s="41"/>
      <c r="T20" s="41"/>
      <c r="U20" s="41"/>
      <c r="V20" s="41"/>
      <c r="W20" s="41"/>
      <c r="X20" s="41"/>
      <c r="Y20" s="41"/>
      <c r="Z20" s="41"/>
      <c r="AA20" s="41"/>
      <c r="AB20" s="41"/>
      <c r="AC20" s="41"/>
    </row>
    <row r="21" spans="1:29" s="38" customFormat="1" x14ac:dyDescent="0.2">
      <c r="A21" s="11"/>
      <c r="B21" s="11"/>
      <c r="C21" s="17"/>
      <c r="D21" s="16"/>
      <c r="E21" s="16"/>
      <c r="F21" s="10"/>
      <c r="G21" s="10"/>
      <c r="H21" s="10"/>
      <c r="I21" s="10"/>
      <c r="J21" s="10"/>
      <c r="K21" s="10"/>
      <c r="L21" s="10"/>
      <c r="M21" s="39"/>
      <c r="N21" s="39"/>
      <c r="O21" s="39"/>
      <c r="P21" s="39"/>
      <c r="Q21" s="39"/>
      <c r="R21" s="39"/>
      <c r="S21" s="39"/>
      <c r="T21" s="39"/>
      <c r="U21" s="39"/>
      <c r="V21" s="39"/>
      <c r="W21" s="39"/>
      <c r="X21" s="39"/>
      <c r="Y21" s="39"/>
      <c r="Z21" s="39"/>
      <c r="AA21" s="39"/>
      <c r="AB21" s="39"/>
      <c r="AC21" s="39"/>
    </row>
    <row r="22" spans="1:29" s="31" customFormat="1" ht="11.25" x14ac:dyDescent="0.2">
      <c r="A22" s="7"/>
      <c r="B22" s="7"/>
      <c r="C22" s="7"/>
      <c r="D22" s="18"/>
      <c r="E22" s="18"/>
      <c r="F22" s="6"/>
      <c r="G22" s="6"/>
      <c r="H22" s="6"/>
      <c r="I22" s="6"/>
      <c r="J22" s="6"/>
      <c r="K22" s="6"/>
      <c r="L22" s="6"/>
      <c r="M22" s="7"/>
      <c r="N22" s="43"/>
      <c r="O22" s="43"/>
      <c r="P22" s="43"/>
      <c r="Q22" s="43"/>
      <c r="R22" s="43"/>
      <c r="S22" s="43"/>
      <c r="T22" s="43"/>
      <c r="U22" s="43"/>
      <c r="V22" s="43"/>
      <c r="W22" s="43"/>
      <c r="X22" s="43"/>
      <c r="Y22" s="43"/>
      <c r="Z22" s="43"/>
      <c r="AA22" s="43"/>
      <c r="AB22" s="43"/>
      <c r="AC22" s="43"/>
    </row>
    <row r="23" spans="1:29" s="31" customFormat="1" ht="11.25" x14ac:dyDescent="0.2">
      <c r="A23" s="7"/>
      <c r="B23" s="7"/>
      <c r="C23" s="7"/>
      <c r="D23" s="18"/>
      <c r="E23" s="18"/>
      <c r="F23" s="6"/>
      <c r="G23" s="6"/>
      <c r="H23" s="6"/>
      <c r="I23" s="6"/>
      <c r="J23" s="6"/>
      <c r="K23" s="6"/>
      <c r="L23" s="6"/>
      <c r="M23" s="7"/>
      <c r="N23" s="43"/>
      <c r="O23" s="43"/>
      <c r="P23" s="43"/>
      <c r="Q23" s="43"/>
      <c r="R23" s="43"/>
      <c r="S23" s="43"/>
      <c r="T23" s="43"/>
      <c r="U23" s="43"/>
      <c r="V23" s="43"/>
      <c r="W23" s="43"/>
      <c r="X23" s="43"/>
      <c r="Y23" s="43"/>
      <c r="Z23" s="43"/>
      <c r="AA23" s="43"/>
      <c r="AB23" s="43"/>
      <c r="AC23" s="43"/>
    </row>
    <row r="24" spans="1:29" s="31" customFormat="1" ht="11.25" x14ac:dyDescent="0.2">
      <c r="A24" s="7"/>
      <c r="B24" s="18"/>
      <c r="C24" s="207"/>
      <c r="D24" s="208"/>
      <c r="E24" s="208"/>
      <c r="F24" s="6"/>
      <c r="G24" s="6"/>
      <c r="H24" s="6"/>
      <c r="I24" s="6"/>
      <c r="J24" s="6"/>
      <c r="K24" s="6"/>
      <c r="L24" s="6"/>
      <c r="M24" s="7"/>
      <c r="N24" s="43"/>
      <c r="O24" s="43"/>
      <c r="P24" s="43"/>
      <c r="Q24" s="43"/>
      <c r="R24" s="43"/>
      <c r="S24" s="43"/>
      <c r="T24" s="43"/>
      <c r="U24" s="43"/>
      <c r="V24" s="43"/>
      <c r="W24" s="43"/>
      <c r="X24" s="43"/>
      <c r="Y24" s="43"/>
      <c r="Z24" s="43"/>
      <c r="AA24" s="43"/>
      <c r="AB24" s="43"/>
      <c r="AC24" s="43"/>
    </row>
    <row r="25" spans="1:29" s="31" customFormat="1" x14ac:dyDescent="0.2">
      <c r="A25" s="20" t="s">
        <v>36</v>
      </c>
      <c r="B25" s="197"/>
      <c r="C25" s="23" t="s">
        <v>37</v>
      </c>
      <c r="F25" s="7"/>
      <c r="G25" s="6"/>
      <c r="H25" s="6"/>
      <c r="I25" s="6"/>
      <c r="J25" s="6"/>
      <c r="K25" s="6"/>
      <c r="L25" s="6"/>
      <c r="M25" s="7"/>
      <c r="N25" s="43"/>
      <c r="O25" s="43"/>
      <c r="P25" s="43"/>
      <c r="Q25" s="43"/>
      <c r="R25" s="43"/>
      <c r="S25" s="43"/>
      <c r="T25" s="43"/>
      <c r="U25" s="43"/>
      <c r="V25" s="43"/>
      <c r="W25" s="43"/>
      <c r="X25" s="43"/>
      <c r="Y25" s="43"/>
      <c r="Z25" s="43"/>
      <c r="AA25" s="43"/>
      <c r="AB25" s="43"/>
      <c r="AC25" s="43"/>
    </row>
    <row r="26" spans="1:29" x14ac:dyDescent="0.2">
      <c r="A26" s="3"/>
      <c r="B26" s="3"/>
      <c r="C26" s="3"/>
      <c r="D26" s="4"/>
      <c r="E26" s="4"/>
      <c r="F26" s="2"/>
      <c r="G26" s="2"/>
      <c r="H26" s="2"/>
      <c r="I26" s="2"/>
      <c r="J26" s="2"/>
      <c r="K26" s="2"/>
      <c r="L26" s="23"/>
      <c r="M26" s="3"/>
      <c r="N26" s="40"/>
      <c r="O26" s="40"/>
      <c r="P26" s="40"/>
      <c r="Q26" s="40"/>
      <c r="R26" s="40"/>
      <c r="S26" s="40"/>
      <c r="T26" s="40"/>
      <c r="U26" s="40"/>
      <c r="V26" s="40"/>
      <c r="W26" s="40"/>
      <c r="X26" s="40"/>
      <c r="Y26" s="40"/>
      <c r="Z26" s="40"/>
      <c r="AA26" s="40"/>
      <c r="AB26" s="40"/>
      <c r="AC26" s="40"/>
    </row>
    <row r="27" spans="1:29" x14ac:dyDescent="0.2">
      <c r="A27" s="23"/>
      <c r="B27" s="23"/>
      <c r="D27" s="23"/>
      <c r="E27" s="23"/>
      <c r="F27" s="2"/>
      <c r="G27" s="2"/>
      <c r="H27" s="2"/>
      <c r="I27" s="2"/>
      <c r="J27" s="2"/>
      <c r="K27" s="2"/>
      <c r="L27" s="23"/>
      <c r="M27" s="23"/>
      <c r="N27" s="40"/>
      <c r="O27" s="40"/>
      <c r="P27" s="40"/>
      <c r="Q27" s="40"/>
      <c r="R27" s="40"/>
      <c r="S27" s="40"/>
      <c r="T27" s="40"/>
      <c r="U27" s="40"/>
      <c r="V27" s="40"/>
      <c r="W27" s="40"/>
      <c r="X27" s="40"/>
      <c r="Y27" s="40"/>
      <c r="Z27" s="40"/>
      <c r="AA27" s="40"/>
      <c r="AB27" s="40"/>
      <c r="AC27" s="40"/>
    </row>
    <row r="28" spans="1:29" x14ac:dyDescent="0.2">
      <c r="A28" s="23"/>
      <c r="B28" s="23"/>
      <c r="C28" s="23"/>
      <c r="D28" s="23"/>
      <c r="E28" s="23"/>
      <c r="F28" s="2"/>
      <c r="G28" s="2"/>
      <c r="H28" s="2"/>
      <c r="I28" s="2"/>
      <c r="J28" s="2"/>
      <c r="K28" s="2"/>
      <c r="L28" s="23"/>
      <c r="M28" s="23"/>
      <c r="N28" s="40"/>
      <c r="O28" s="40"/>
      <c r="P28" s="40"/>
      <c r="Q28" s="40"/>
      <c r="R28" s="40"/>
      <c r="S28" s="40"/>
      <c r="T28" s="40"/>
      <c r="U28" s="40"/>
      <c r="V28" s="40"/>
      <c r="W28" s="40"/>
      <c r="X28" s="40"/>
      <c r="Y28" s="40"/>
      <c r="Z28" s="40"/>
      <c r="AA28" s="40"/>
      <c r="AB28" s="40"/>
      <c r="AC28" s="40"/>
    </row>
    <row r="29" spans="1:29" x14ac:dyDescent="0.2">
      <c r="A29" s="40"/>
      <c r="B29" s="23"/>
      <c r="C29" s="23"/>
      <c r="D29" s="23"/>
      <c r="E29" s="23"/>
      <c r="F29" s="2"/>
      <c r="G29" s="2"/>
      <c r="H29" s="2"/>
      <c r="I29" s="2"/>
      <c r="J29" s="2"/>
      <c r="K29" s="2"/>
      <c r="L29" s="23"/>
      <c r="M29" s="40"/>
      <c r="N29" s="40"/>
      <c r="O29" s="40"/>
      <c r="P29" s="40"/>
      <c r="Q29" s="40"/>
      <c r="R29" s="40"/>
      <c r="S29" s="40"/>
      <c r="T29" s="40"/>
      <c r="U29" s="40"/>
      <c r="V29" s="40"/>
      <c r="W29" s="40"/>
      <c r="X29" s="40"/>
      <c r="Y29" s="40"/>
      <c r="Z29" s="40"/>
      <c r="AA29" s="40"/>
      <c r="AB29" s="40"/>
      <c r="AC29" s="40"/>
    </row>
    <row r="30" spans="1:29" x14ac:dyDescent="0.2">
      <c r="A30" s="40"/>
      <c r="B30" s="23"/>
      <c r="C30" s="23"/>
      <c r="D30" s="23"/>
      <c r="E30" s="23"/>
      <c r="F30" s="2"/>
      <c r="G30" s="2"/>
      <c r="H30" s="2"/>
      <c r="I30" s="2"/>
      <c r="J30" s="2"/>
      <c r="K30" s="2"/>
      <c r="L30" s="23"/>
      <c r="M30" s="40"/>
      <c r="N30" s="40"/>
      <c r="O30" s="40"/>
      <c r="P30" s="40"/>
      <c r="Q30" s="40"/>
      <c r="R30" s="40"/>
      <c r="S30" s="40"/>
      <c r="T30" s="40"/>
      <c r="U30" s="40"/>
      <c r="V30" s="40"/>
      <c r="W30" s="40"/>
      <c r="X30" s="40"/>
      <c r="Y30" s="40"/>
      <c r="Z30" s="40"/>
      <c r="AA30" s="40"/>
      <c r="AB30" s="40"/>
      <c r="AC30" s="40"/>
    </row>
    <row r="31" spans="1:29" x14ac:dyDescent="0.2">
      <c r="A31" s="40"/>
      <c r="B31" s="23"/>
      <c r="C31" s="23"/>
      <c r="D31" s="23"/>
      <c r="E31" s="23"/>
      <c r="F31" s="2"/>
      <c r="G31" s="2"/>
      <c r="H31" s="2"/>
      <c r="I31" s="2"/>
      <c r="J31" s="2"/>
      <c r="K31" s="2"/>
      <c r="L31" s="23"/>
      <c r="M31" s="40"/>
      <c r="N31" s="40"/>
      <c r="O31" s="40"/>
      <c r="P31" s="40"/>
      <c r="Q31" s="40"/>
      <c r="R31" s="40"/>
      <c r="S31" s="40"/>
      <c r="T31" s="40"/>
      <c r="U31" s="40"/>
      <c r="V31" s="40"/>
      <c r="W31" s="40"/>
      <c r="X31" s="40"/>
      <c r="Y31" s="40"/>
      <c r="Z31" s="40"/>
      <c r="AA31" s="40"/>
      <c r="AB31" s="40"/>
      <c r="AC31" s="40"/>
    </row>
    <row r="32" spans="1:29" x14ac:dyDescent="0.2">
      <c r="A32" s="40"/>
      <c r="B32" s="23"/>
      <c r="C32" s="23"/>
      <c r="D32" s="23"/>
      <c r="E32" s="23"/>
      <c r="F32" s="2"/>
      <c r="G32" s="2"/>
      <c r="H32" s="2"/>
      <c r="I32" s="2"/>
      <c r="J32" s="2"/>
      <c r="K32" s="2"/>
      <c r="L32" s="23"/>
      <c r="M32" s="40"/>
      <c r="N32" s="40"/>
      <c r="O32" s="40"/>
      <c r="P32" s="40"/>
      <c r="Q32" s="40"/>
      <c r="R32" s="40"/>
      <c r="S32" s="40"/>
      <c r="T32" s="40"/>
      <c r="U32" s="40"/>
      <c r="V32" s="40"/>
      <c r="W32" s="40"/>
      <c r="X32" s="40"/>
      <c r="Y32" s="40"/>
      <c r="Z32" s="40"/>
      <c r="AA32" s="40"/>
      <c r="AB32" s="40"/>
      <c r="AC32" s="40"/>
    </row>
    <row r="33" spans="1:29" x14ac:dyDescent="0.2">
      <c r="A33" s="40"/>
      <c r="B33" s="40"/>
      <c r="C33" s="40"/>
      <c r="D33" s="40"/>
      <c r="E33" s="40"/>
      <c r="F33" s="2"/>
      <c r="G33" s="2"/>
      <c r="H33" s="2"/>
      <c r="I33" s="2"/>
      <c r="J33" s="2"/>
      <c r="K33" s="2"/>
      <c r="L33" s="40"/>
      <c r="M33" s="40"/>
      <c r="N33" s="40"/>
      <c r="O33" s="40"/>
      <c r="P33" s="40"/>
      <c r="Q33" s="40"/>
      <c r="R33" s="40"/>
      <c r="S33" s="40"/>
      <c r="T33" s="40"/>
      <c r="U33" s="40"/>
      <c r="V33" s="40"/>
      <c r="W33" s="40"/>
      <c r="X33" s="40"/>
      <c r="Y33" s="40"/>
      <c r="Z33" s="40"/>
      <c r="AA33" s="40"/>
      <c r="AB33" s="40"/>
      <c r="AC33" s="40"/>
    </row>
    <row r="34" spans="1:29" x14ac:dyDescent="0.2">
      <c r="A34" s="40"/>
      <c r="B34" s="40"/>
      <c r="C34" s="40"/>
      <c r="D34" s="40"/>
      <c r="E34" s="40"/>
      <c r="F34" s="2"/>
      <c r="G34" s="2"/>
      <c r="H34" s="2"/>
      <c r="I34" s="2"/>
      <c r="J34" s="2"/>
      <c r="K34" s="2"/>
      <c r="L34" s="40"/>
      <c r="M34" s="40"/>
      <c r="N34" s="40"/>
      <c r="O34" s="40"/>
      <c r="P34" s="40"/>
      <c r="Q34" s="40"/>
      <c r="R34" s="40"/>
      <c r="S34" s="40"/>
      <c r="T34" s="40"/>
      <c r="U34" s="40"/>
      <c r="V34" s="40"/>
      <c r="W34" s="40"/>
      <c r="X34" s="40"/>
      <c r="Y34" s="40"/>
      <c r="Z34" s="40"/>
      <c r="AA34" s="40"/>
      <c r="AB34" s="40"/>
      <c r="AC34" s="40"/>
    </row>
    <row r="35" spans="1:29" x14ac:dyDescent="0.2">
      <c r="A35" s="40"/>
      <c r="B35" s="40"/>
      <c r="C35" s="40"/>
      <c r="D35" s="40"/>
      <c r="E35" s="40"/>
      <c r="F35" s="2"/>
      <c r="G35" s="2"/>
      <c r="H35" s="2"/>
      <c r="I35" s="2"/>
      <c r="J35" s="2"/>
      <c r="K35" s="2"/>
      <c r="L35" s="40"/>
      <c r="M35" s="40"/>
      <c r="N35" s="40"/>
      <c r="O35" s="40"/>
      <c r="P35" s="40"/>
      <c r="Q35" s="40"/>
      <c r="R35" s="40"/>
      <c r="S35" s="40"/>
      <c r="T35" s="40"/>
      <c r="U35" s="40"/>
      <c r="V35" s="40"/>
      <c r="W35" s="40"/>
      <c r="X35" s="40"/>
      <c r="Y35" s="40"/>
      <c r="Z35" s="40"/>
      <c r="AA35" s="40"/>
      <c r="AB35" s="40"/>
      <c r="AC35" s="40"/>
    </row>
    <row r="36" spans="1:29" x14ac:dyDescent="0.2">
      <c r="A36" s="40"/>
      <c r="B36" s="40"/>
      <c r="C36" s="40"/>
      <c r="D36" s="40"/>
      <c r="E36" s="40"/>
      <c r="F36" s="2"/>
      <c r="G36" s="2"/>
      <c r="H36" s="2"/>
      <c r="I36" s="2"/>
      <c r="J36" s="2"/>
      <c r="K36" s="2"/>
      <c r="L36" s="40"/>
      <c r="M36" s="40"/>
      <c r="N36" s="40"/>
      <c r="O36" s="40"/>
      <c r="P36" s="40"/>
      <c r="Q36" s="40"/>
      <c r="R36" s="40"/>
      <c r="S36" s="40"/>
      <c r="T36" s="40"/>
      <c r="U36" s="40"/>
      <c r="V36" s="40"/>
      <c r="W36" s="40"/>
      <c r="X36" s="40"/>
      <c r="Y36" s="40"/>
      <c r="Z36" s="40"/>
      <c r="AA36" s="40"/>
      <c r="AB36" s="40"/>
      <c r="AC36" s="40"/>
    </row>
    <row r="37" spans="1:29" x14ac:dyDescent="0.2">
      <c r="A37" s="40"/>
      <c r="B37" s="40"/>
      <c r="C37" s="40"/>
      <c r="D37" s="40"/>
      <c r="E37" s="40"/>
      <c r="F37" s="2"/>
      <c r="G37" s="2"/>
      <c r="H37" s="2"/>
      <c r="I37" s="2"/>
      <c r="J37" s="2"/>
      <c r="K37" s="2"/>
      <c r="L37" s="40"/>
      <c r="M37" s="40"/>
      <c r="N37" s="40"/>
      <c r="O37" s="40"/>
      <c r="P37" s="40"/>
      <c r="Q37" s="40"/>
      <c r="R37" s="40"/>
      <c r="S37" s="40"/>
      <c r="T37" s="40"/>
      <c r="U37" s="40"/>
      <c r="V37" s="40"/>
      <c r="W37" s="40"/>
      <c r="X37" s="40"/>
      <c r="Y37" s="40"/>
      <c r="Z37" s="40"/>
      <c r="AA37" s="40"/>
      <c r="AB37" s="40"/>
      <c r="AC37" s="40"/>
    </row>
    <row r="38" spans="1:29" x14ac:dyDescent="0.2">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row>
    <row r="39" spans="1:29" x14ac:dyDescent="0.2">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row>
    <row r="40" spans="1:29" x14ac:dyDescent="0.2">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row>
    <row r="41" spans="1:29" x14ac:dyDescent="0.2">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row>
    <row r="42" spans="1:29" x14ac:dyDescent="0.2">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row>
    <row r="43" spans="1:29" x14ac:dyDescent="0.2">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row>
    <row r="44" spans="1:29" x14ac:dyDescent="0.2">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row>
    <row r="45" spans="1:29" x14ac:dyDescent="0.2">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row>
    <row r="46" spans="1:29" x14ac:dyDescent="0.2">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row>
    <row r="47" spans="1:29" x14ac:dyDescent="0.2">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x14ac:dyDescent="0.2">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row>
    <row r="49" spans="1:29" x14ac:dyDescent="0.2">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row>
    <row r="50" spans="1:29" x14ac:dyDescent="0.2">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row>
    <row r="51" spans="1:29" x14ac:dyDescent="0.2">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row>
    <row r="52" spans="1:29" x14ac:dyDescent="0.2">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row>
    <row r="53" spans="1:29" x14ac:dyDescent="0.2">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row>
    <row r="54" spans="1:29" x14ac:dyDescent="0.2">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row>
    <row r="55" spans="1:29" x14ac:dyDescent="0.2">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row>
    <row r="56" spans="1:29" x14ac:dyDescent="0.2">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row>
    <row r="57" spans="1:29" x14ac:dyDescent="0.2">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row>
    <row r="58" spans="1:29" x14ac:dyDescent="0.2">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row>
    <row r="59" spans="1:29" x14ac:dyDescent="0.2">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x14ac:dyDescent="0.2">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row>
    <row r="61" spans="1:29" x14ac:dyDescent="0.2">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row>
    <row r="62" spans="1:29" x14ac:dyDescent="0.2">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row>
    <row r="63" spans="1:29" x14ac:dyDescent="0.2">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row>
    <row r="64" spans="1:29" x14ac:dyDescent="0.2">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row>
    <row r="65" spans="1:29" x14ac:dyDescent="0.2">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row>
    <row r="66" spans="1:29" x14ac:dyDescent="0.2">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row>
    <row r="67" spans="1:29" x14ac:dyDescent="0.2">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row>
    <row r="68" spans="1:29" x14ac:dyDescent="0.2">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row>
    <row r="69" spans="1:29" x14ac:dyDescent="0.2">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row>
    <row r="70" spans="1:29" x14ac:dyDescent="0.2">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row>
    <row r="71" spans="1:29" x14ac:dyDescent="0.2">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x14ac:dyDescent="0.2">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row>
    <row r="73" spans="1:29" x14ac:dyDescent="0.2">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row>
    <row r="74" spans="1:29" x14ac:dyDescent="0.2">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row>
    <row r="75" spans="1:29" x14ac:dyDescent="0.2">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row>
    <row r="76" spans="1:29" x14ac:dyDescent="0.2">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row>
    <row r="77" spans="1:29" x14ac:dyDescent="0.2">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row>
    <row r="78" spans="1:29" x14ac:dyDescent="0.2">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row>
    <row r="79" spans="1:29" x14ac:dyDescent="0.2">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row>
    <row r="80" spans="1:29" x14ac:dyDescent="0.2">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row>
    <row r="81" spans="1:29" x14ac:dyDescent="0.2">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row>
    <row r="82" spans="1:29" x14ac:dyDescent="0.2">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row>
    <row r="83" spans="1:29" x14ac:dyDescent="0.2">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row>
    <row r="84" spans="1:29" x14ac:dyDescent="0.2">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row>
    <row r="85" spans="1:29" x14ac:dyDescent="0.2">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row>
    <row r="86" spans="1:29" x14ac:dyDescent="0.2">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row>
    <row r="87" spans="1:29" x14ac:dyDescent="0.2">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row>
    <row r="88" spans="1:29" x14ac:dyDescent="0.2">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row>
    <row r="89" spans="1:29" x14ac:dyDescent="0.2">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row>
    <row r="90" spans="1:29" x14ac:dyDescent="0.2">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row>
    <row r="91" spans="1:29" x14ac:dyDescent="0.2">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row>
    <row r="92" spans="1:29" x14ac:dyDescent="0.2">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row>
    <row r="93" spans="1:29" x14ac:dyDescent="0.2">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row>
    <row r="94" spans="1:29" x14ac:dyDescent="0.2">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row>
    <row r="95" spans="1:29" x14ac:dyDescent="0.2">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row>
    <row r="96" spans="1:29" x14ac:dyDescent="0.2">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row>
    <row r="97" spans="1:29" x14ac:dyDescent="0.2">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row>
    <row r="98" spans="1:29" x14ac:dyDescent="0.2">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row>
    <row r="99" spans="1:29" x14ac:dyDescent="0.2">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row>
    <row r="100" spans="1:29" x14ac:dyDescent="0.2">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row>
    <row r="101" spans="1:29" x14ac:dyDescent="0.2">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row>
    <row r="102" spans="1:29" x14ac:dyDescent="0.2">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row>
    <row r="103" spans="1:29" x14ac:dyDescent="0.2">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row>
    <row r="104" spans="1:29" x14ac:dyDescent="0.2">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40"/>
    </row>
    <row r="105" spans="1:29" x14ac:dyDescent="0.2">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row>
    <row r="106" spans="1:29" x14ac:dyDescent="0.2">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row>
    <row r="107" spans="1:29" x14ac:dyDescent="0.2">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row>
    <row r="108" spans="1:29" x14ac:dyDescent="0.2">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row>
    <row r="109" spans="1:29" x14ac:dyDescent="0.2">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40"/>
    </row>
    <row r="110" spans="1:29" x14ac:dyDescent="0.2">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row>
    <row r="111" spans="1:29" x14ac:dyDescent="0.2">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row>
    <row r="112" spans="1:29" x14ac:dyDescent="0.2">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row>
    <row r="113" spans="1:29" x14ac:dyDescent="0.2">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row>
    <row r="114" spans="1:29" x14ac:dyDescent="0.2">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row>
    <row r="115" spans="1:29" x14ac:dyDescent="0.2">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row>
    <row r="116" spans="1:29" x14ac:dyDescent="0.2">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row>
    <row r="117" spans="1:29" x14ac:dyDescent="0.2">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row>
    <row r="118" spans="1:29" x14ac:dyDescent="0.2">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row>
    <row r="119" spans="1:29" x14ac:dyDescent="0.2">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row>
    <row r="120" spans="1:29" x14ac:dyDescent="0.2">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row>
    <row r="121" spans="1:29" x14ac:dyDescent="0.2">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row>
    <row r="122" spans="1:29" x14ac:dyDescent="0.2">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row>
    <row r="123" spans="1:29" x14ac:dyDescent="0.2">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row>
    <row r="124" spans="1:29" x14ac:dyDescent="0.2">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row>
    <row r="125" spans="1:29" x14ac:dyDescent="0.2">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row>
    <row r="126" spans="1:29" x14ac:dyDescent="0.2">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row>
    <row r="127" spans="1:29" x14ac:dyDescent="0.2">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row>
    <row r="128" spans="1:29" x14ac:dyDescent="0.2">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row>
    <row r="129" spans="1:29" x14ac:dyDescent="0.2">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row>
    <row r="130" spans="1:29" x14ac:dyDescent="0.2">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row>
    <row r="131" spans="1:29" x14ac:dyDescent="0.2">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row>
    <row r="132" spans="1:29" x14ac:dyDescent="0.2">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row>
    <row r="133" spans="1:29" x14ac:dyDescent="0.2">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row>
    <row r="134" spans="1:29" x14ac:dyDescent="0.2">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row>
    <row r="135" spans="1:29" x14ac:dyDescent="0.2">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row>
    <row r="136" spans="1:29" x14ac:dyDescent="0.2">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row>
    <row r="137" spans="1:29" x14ac:dyDescent="0.2">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row>
    <row r="138" spans="1:29" x14ac:dyDescent="0.2">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row>
    <row r="139" spans="1:29" x14ac:dyDescent="0.2">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row>
    <row r="140" spans="1:29" x14ac:dyDescent="0.2">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row>
    <row r="141" spans="1:29" x14ac:dyDescent="0.2">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row>
    <row r="142" spans="1:29" x14ac:dyDescent="0.2">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row>
    <row r="143" spans="1:29" x14ac:dyDescent="0.2">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row>
    <row r="144" spans="1:29" x14ac:dyDescent="0.2">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row>
    <row r="145" spans="1:29" x14ac:dyDescent="0.2">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row>
    <row r="146" spans="1:29" x14ac:dyDescent="0.2">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c r="AC146" s="40"/>
    </row>
    <row r="147" spans="1:29" x14ac:dyDescent="0.2">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c r="AC147" s="40"/>
    </row>
    <row r="148" spans="1:29" x14ac:dyDescent="0.2">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row>
    <row r="149" spans="1:29" x14ac:dyDescent="0.2">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row>
    <row r="150" spans="1:29" x14ac:dyDescent="0.2">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row>
    <row r="151" spans="1:29" x14ac:dyDescent="0.2">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row>
    <row r="152" spans="1:29" x14ac:dyDescent="0.2">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row>
    <row r="153" spans="1:29" x14ac:dyDescent="0.2">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row>
    <row r="154" spans="1:29" x14ac:dyDescent="0.2">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row>
    <row r="155" spans="1:29" x14ac:dyDescent="0.2">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row>
    <row r="156" spans="1:29" x14ac:dyDescent="0.2">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row>
    <row r="157" spans="1:29" x14ac:dyDescent="0.2">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row>
    <row r="158" spans="1:29" x14ac:dyDescent="0.2">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c r="AC158" s="40"/>
    </row>
    <row r="159" spans="1:29" x14ac:dyDescent="0.2">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row>
    <row r="160" spans="1:29" x14ac:dyDescent="0.2">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row>
    <row r="161" spans="1:29" x14ac:dyDescent="0.2">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row>
    <row r="162" spans="1:29" x14ac:dyDescent="0.2">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row>
    <row r="163" spans="1:29" x14ac:dyDescent="0.2">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row>
    <row r="164" spans="1:29" x14ac:dyDescent="0.2">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row>
    <row r="165" spans="1:29" x14ac:dyDescent="0.2">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row>
    <row r="166" spans="1:29" x14ac:dyDescent="0.2">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row>
    <row r="167" spans="1:29" x14ac:dyDescent="0.2">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row>
    <row r="168" spans="1:29" x14ac:dyDescent="0.2">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row>
    <row r="169" spans="1:29" x14ac:dyDescent="0.2">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row>
    <row r="170" spans="1:29" x14ac:dyDescent="0.2">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row>
    <row r="171" spans="1:29" x14ac:dyDescent="0.2">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row>
    <row r="172" spans="1:29" x14ac:dyDescent="0.2">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row>
    <row r="173" spans="1:29" x14ac:dyDescent="0.2">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row>
    <row r="174" spans="1:29" x14ac:dyDescent="0.2">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row>
    <row r="175" spans="1:29" x14ac:dyDescent="0.2">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row>
    <row r="176" spans="1:29" x14ac:dyDescent="0.2">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row>
    <row r="177" spans="1:29" x14ac:dyDescent="0.2">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row>
    <row r="178" spans="1:29" x14ac:dyDescent="0.2">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row>
    <row r="179" spans="1:29" x14ac:dyDescent="0.2">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row>
    <row r="180" spans="1:29" x14ac:dyDescent="0.2">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row>
    <row r="181" spans="1:29" x14ac:dyDescent="0.2">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row>
    <row r="182" spans="1:29" x14ac:dyDescent="0.2">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row>
    <row r="183" spans="1:29" x14ac:dyDescent="0.2">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row>
    <row r="184" spans="1:29" x14ac:dyDescent="0.2">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c r="AC184" s="40"/>
    </row>
    <row r="185" spans="1:29" x14ac:dyDescent="0.2">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row>
    <row r="186" spans="1:29" x14ac:dyDescent="0.2">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row>
    <row r="187" spans="1:29" x14ac:dyDescent="0.2">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row>
    <row r="188" spans="1:29" x14ac:dyDescent="0.2">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row>
    <row r="189" spans="1:29" x14ac:dyDescent="0.2">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row>
    <row r="190" spans="1:29" x14ac:dyDescent="0.2">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row>
    <row r="191" spans="1:29" x14ac:dyDescent="0.2">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row>
    <row r="192" spans="1:29" x14ac:dyDescent="0.2">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row>
    <row r="193" spans="1:29" x14ac:dyDescent="0.2">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row>
    <row r="194" spans="1:29" x14ac:dyDescent="0.2">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row>
    <row r="195" spans="1:29" x14ac:dyDescent="0.2">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row>
    <row r="196" spans="1:29" x14ac:dyDescent="0.2">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row>
    <row r="197" spans="1:29" x14ac:dyDescent="0.2">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row>
    <row r="198" spans="1:29" x14ac:dyDescent="0.2">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row>
    <row r="199" spans="1:29" x14ac:dyDescent="0.2">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row>
    <row r="200" spans="1:29" x14ac:dyDescent="0.2">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row>
    <row r="201" spans="1:29" x14ac:dyDescent="0.2">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row>
    <row r="202" spans="1:29" x14ac:dyDescent="0.2">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row>
    <row r="203" spans="1:29" x14ac:dyDescent="0.2">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row>
    <row r="204" spans="1:29" x14ac:dyDescent="0.2">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row>
    <row r="205" spans="1:29" x14ac:dyDescent="0.2">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row>
    <row r="206" spans="1:29" x14ac:dyDescent="0.2">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row>
    <row r="207" spans="1:29" x14ac:dyDescent="0.2">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row>
    <row r="208" spans="1:29" x14ac:dyDescent="0.2">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c r="AC208" s="40"/>
    </row>
    <row r="209" spans="1:29" x14ac:dyDescent="0.2">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row>
    <row r="210" spans="1:29" x14ac:dyDescent="0.2">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row>
    <row r="211" spans="1:29" x14ac:dyDescent="0.2">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c r="AC211" s="40"/>
    </row>
    <row r="212" spans="1:29" x14ac:dyDescent="0.2">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row>
    <row r="213" spans="1:29" x14ac:dyDescent="0.2">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c r="AC213" s="40"/>
    </row>
    <row r="214" spans="1:29" x14ac:dyDescent="0.2">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row>
    <row r="215" spans="1:29" x14ac:dyDescent="0.2">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row>
    <row r="216" spans="1:29" x14ac:dyDescent="0.2">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row>
    <row r="217" spans="1:29" x14ac:dyDescent="0.2">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row>
    <row r="218" spans="1:29" x14ac:dyDescent="0.2">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row>
    <row r="219" spans="1:29" x14ac:dyDescent="0.2">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row>
    <row r="220" spans="1:29" x14ac:dyDescent="0.2">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row>
    <row r="221" spans="1:29" x14ac:dyDescent="0.2">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row>
    <row r="222" spans="1:29" x14ac:dyDescent="0.2">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row>
    <row r="223" spans="1:29" x14ac:dyDescent="0.2">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row>
    <row r="224" spans="1:29" x14ac:dyDescent="0.2">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row>
    <row r="225" spans="1:29" x14ac:dyDescent="0.2">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row>
    <row r="226" spans="1:29" x14ac:dyDescent="0.2">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row>
    <row r="227" spans="1:29" x14ac:dyDescent="0.2">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row>
    <row r="228" spans="1:29" x14ac:dyDescent="0.2">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row>
    <row r="229" spans="1:29" x14ac:dyDescent="0.2">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row>
    <row r="230" spans="1:29" x14ac:dyDescent="0.2">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row>
    <row r="231" spans="1:29" x14ac:dyDescent="0.2">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row>
    <row r="232" spans="1:29" x14ac:dyDescent="0.2">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row>
    <row r="233" spans="1:29" x14ac:dyDescent="0.2">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row>
    <row r="234" spans="1:29" x14ac:dyDescent="0.2">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row>
    <row r="235" spans="1:29" x14ac:dyDescent="0.2">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row>
    <row r="236" spans="1:29" x14ac:dyDescent="0.2">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row>
    <row r="237" spans="1:29" x14ac:dyDescent="0.2">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c r="AC237" s="40"/>
    </row>
    <row r="238" spans="1:29" x14ac:dyDescent="0.2">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c r="AC238" s="40"/>
    </row>
    <row r="239" spans="1:29" x14ac:dyDescent="0.2">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row>
    <row r="240" spans="1:29" x14ac:dyDescent="0.2">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c r="AC240" s="40"/>
    </row>
    <row r="241" spans="1:29" x14ac:dyDescent="0.2">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c r="AC241" s="40"/>
    </row>
    <row r="242" spans="1:29" x14ac:dyDescent="0.2">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c r="AC242" s="40"/>
    </row>
    <row r="243" spans="1:29" x14ac:dyDescent="0.2">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c r="AC243" s="40"/>
    </row>
    <row r="244" spans="1:29" x14ac:dyDescent="0.2">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row>
    <row r="245" spans="1:29" x14ac:dyDescent="0.2">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row>
    <row r="246" spans="1:29" x14ac:dyDescent="0.2">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row>
    <row r="247" spans="1:29" x14ac:dyDescent="0.2">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row>
    <row r="248" spans="1:29" x14ac:dyDescent="0.2">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c r="AC248" s="40"/>
    </row>
    <row r="249" spans="1:29" x14ac:dyDescent="0.2">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row>
    <row r="250" spans="1:29" x14ac:dyDescent="0.2">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c r="AC250" s="40"/>
    </row>
    <row r="251" spans="1:29" x14ac:dyDescent="0.2">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c r="AC251" s="40"/>
    </row>
    <row r="252" spans="1:29" x14ac:dyDescent="0.2">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c r="AC252" s="40"/>
    </row>
    <row r="253" spans="1:29" x14ac:dyDescent="0.2">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row>
    <row r="254" spans="1:29" x14ac:dyDescent="0.2">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c r="AC254" s="40"/>
    </row>
    <row r="255" spans="1:29" x14ac:dyDescent="0.2">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c r="AC255" s="40"/>
    </row>
    <row r="256" spans="1:29" x14ac:dyDescent="0.2">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c r="AC256" s="40"/>
    </row>
    <row r="257" spans="1:29" x14ac:dyDescent="0.2">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row>
    <row r="258" spans="1:29" x14ac:dyDescent="0.2">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c r="AC258" s="40"/>
    </row>
    <row r="259" spans="1:29" x14ac:dyDescent="0.2">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row>
    <row r="260" spans="1:29" x14ac:dyDescent="0.2">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row>
    <row r="261" spans="1:29" x14ac:dyDescent="0.2">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row>
    <row r="262" spans="1:29" x14ac:dyDescent="0.2">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row>
    <row r="263" spans="1:29" x14ac:dyDescent="0.2">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row>
    <row r="264" spans="1:29" x14ac:dyDescent="0.2">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row>
    <row r="265" spans="1:29" x14ac:dyDescent="0.2">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row>
    <row r="266" spans="1:29" x14ac:dyDescent="0.2">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row>
    <row r="267" spans="1:29" x14ac:dyDescent="0.2">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row>
    <row r="268" spans="1:29" x14ac:dyDescent="0.2">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row>
    <row r="269" spans="1:29" x14ac:dyDescent="0.2">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row>
    <row r="270" spans="1:29" x14ac:dyDescent="0.2">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c r="AC270" s="40"/>
    </row>
    <row r="271" spans="1:29" x14ac:dyDescent="0.2">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row>
    <row r="272" spans="1:29" x14ac:dyDescent="0.2">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c r="AC272" s="40"/>
    </row>
    <row r="273" spans="1:29" x14ac:dyDescent="0.2">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c r="AC273" s="40"/>
    </row>
    <row r="274" spans="1:29" x14ac:dyDescent="0.2">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row>
    <row r="275" spans="1:29" x14ac:dyDescent="0.2">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c r="AC275" s="40"/>
    </row>
    <row r="276" spans="1:29" x14ac:dyDescent="0.2">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c r="AC276" s="40"/>
    </row>
    <row r="277" spans="1:29" x14ac:dyDescent="0.2">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c r="AC277" s="40"/>
    </row>
    <row r="278" spans="1:29" x14ac:dyDescent="0.2">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c r="AC278" s="40"/>
    </row>
    <row r="279" spans="1:29" x14ac:dyDescent="0.2">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c r="AC279" s="40"/>
    </row>
    <row r="280" spans="1:29" x14ac:dyDescent="0.2">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row>
    <row r="281" spans="1:29" x14ac:dyDescent="0.2">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row>
    <row r="282" spans="1:29" x14ac:dyDescent="0.2">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c r="AC282" s="40"/>
    </row>
    <row r="283" spans="1:29" x14ac:dyDescent="0.2">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c r="AC283" s="40"/>
    </row>
    <row r="284" spans="1:29" x14ac:dyDescent="0.2">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c r="AC284" s="40"/>
    </row>
    <row r="285" spans="1:29" x14ac:dyDescent="0.2">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row>
    <row r="286" spans="1:29" x14ac:dyDescent="0.2">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row>
    <row r="287" spans="1:29" x14ac:dyDescent="0.2">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c r="AC287" s="40"/>
    </row>
    <row r="288" spans="1:29" x14ac:dyDescent="0.2">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c r="AC288" s="40"/>
    </row>
    <row r="289" spans="1:29" x14ac:dyDescent="0.2">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row>
    <row r="290" spans="1:29" x14ac:dyDescent="0.2">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c r="AC290" s="40"/>
    </row>
    <row r="291" spans="1:29" x14ac:dyDescent="0.2">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c r="AC291" s="40"/>
    </row>
    <row r="292" spans="1:29" x14ac:dyDescent="0.2">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c r="AC292" s="40"/>
    </row>
    <row r="293" spans="1:29" x14ac:dyDescent="0.2">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c r="AC293" s="40"/>
    </row>
    <row r="294" spans="1:29" x14ac:dyDescent="0.2">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row>
    <row r="295" spans="1:29" x14ac:dyDescent="0.2">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c r="AC295" s="40"/>
    </row>
    <row r="296" spans="1:29" x14ac:dyDescent="0.2">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c r="AC296" s="40"/>
    </row>
    <row r="297" spans="1:29" x14ac:dyDescent="0.2">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c r="AC297" s="40"/>
    </row>
    <row r="298" spans="1:29" x14ac:dyDescent="0.2">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row>
    <row r="299" spans="1:29" x14ac:dyDescent="0.2">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c r="AC299" s="40"/>
    </row>
    <row r="300" spans="1:29" x14ac:dyDescent="0.2">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c r="AC300" s="40"/>
    </row>
    <row r="301" spans="1:29" x14ac:dyDescent="0.2">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row>
    <row r="302" spans="1:29" x14ac:dyDescent="0.2">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row>
    <row r="303" spans="1:29" x14ac:dyDescent="0.2">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c r="AC303" s="40"/>
    </row>
    <row r="304" spans="1:29" x14ac:dyDescent="0.2">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c r="AC304" s="40"/>
    </row>
    <row r="305" spans="1:29" x14ac:dyDescent="0.2">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row>
    <row r="306" spans="1:29" x14ac:dyDescent="0.2">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c r="AC306" s="40"/>
    </row>
    <row r="307" spans="1:29" x14ac:dyDescent="0.2">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row>
    <row r="308" spans="1:29" x14ac:dyDescent="0.2">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c r="AC308" s="40"/>
    </row>
    <row r="309" spans="1:29" x14ac:dyDescent="0.2">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c r="AC309" s="40"/>
    </row>
    <row r="310" spans="1:29" x14ac:dyDescent="0.2">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c r="AC310" s="40"/>
    </row>
    <row r="311" spans="1:29" x14ac:dyDescent="0.2">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c r="AC311" s="40"/>
    </row>
    <row r="312" spans="1:29" x14ac:dyDescent="0.2">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c r="AC312" s="40"/>
    </row>
    <row r="313" spans="1:29" x14ac:dyDescent="0.2">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c r="AC313" s="40"/>
    </row>
    <row r="314" spans="1:29" x14ac:dyDescent="0.2">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c r="AC314" s="40"/>
    </row>
    <row r="315" spans="1:29" x14ac:dyDescent="0.2">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c r="AC315" s="40"/>
    </row>
    <row r="316" spans="1:29" x14ac:dyDescent="0.2">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c r="AC316" s="40"/>
    </row>
    <row r="317" spans="1:29" x14ac:dyDescent="0.2">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c r="AC317" s="40"/>
    </row>
    <row r="318" spans="1:29" x14ac:dyDescent="0.2">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c r="AC318" s="40"/>
    </row>
    <row r="319" spans="1:29" x14ac:dyDescent="0.2">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c r="AC319" s="40"/>
    </row>
    <row r="320" spans="1:29" x14ac:dyDescent="0.2">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row>
    <row r="321" spans="1:29" x14ac:dyDescent="0.2">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c r="AC321" s="40"/>
    </row>
    <row r="322" spans="1:29" x14ac:dyDescent="0.2">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c r="AC322" s="40"/>
    </row>
    <row r="323" spans="1:29" x14ac:dyDescent="0.2">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c r="AC323" s="40"/>
    </row>
    <row r="324" spans="1:29" x14ac:dyDescent="0.2">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c r="AC324" s="40"/>
    </row>
    <row r="325" spans="1:29" x14ac:dyDescent="0.2">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c r="AC325" s="40"/>
    </row>
    <row r="326" spans="1:29" x14ac:dyDescent="0.2">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c r="AC326" s="40"/>
    </row>
    <row r="327" spans="1:29" x14ac:dyDescent="0.2">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c r="AC327" s="40"/>
    </row>
    <row r="328" spans="1:29" x14ac:dyDescent="0.2">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c r="AC328" s="40"/>
    </row>
    <row r="329" spans="1:29" x14ac:dyDescent="0.2">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c r="AC329" s="40"/>
    </row>
    <row r="330" spans="1:29" x14ac:dyDescent="0.2">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c r="AC330" s="40"/>
    </row>
    <row r="331" spans="1:29" x14ac:dyDescent="0.2">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c r="AC331" s="40"/>
    </row>
    <row r="332" spans="1:29" x14ac:dyDescent="0.2">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c r="AC332" s="40"/>
    </row>
    <row r="333" spans="1:29" x14ac:dyDescent="0.2">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c r="AC333" s="40"/>
    </row>
    <row r="334" spans="1:29" x14ac:dyDescent="0.2">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c r="AC334" s="40"/>
    </row>
    <row r="335" spans="1:29" x14ac:dyDescent="0.2">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c r="AC335" s="40"/>
    </row>
    <row r="336" spans="1:29" x14ac:dyDescent="0.2">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c r="AC336" s="40"/>
    </row>
    <row r="337" spans="1:29" x14ac:dyDescent="0.2">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c r="AC337" s="40"/>
    </row>
    <row r="338" spans="1:29" x14ac:dyDescent="0.2">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c r="AC338" s="40"/>
    </row>
    <row r="339" spans="1:29" x14ac:dyDescent="0.2">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c r="AC339" s="40"/>
    </row>
    <row r="340" spans="1:29" x14ac:dyDescent="0.2">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c r="AC340" s="40"/>
    </row>
    <row r="341" spans="1:29" x14ac:dyDescent="0.2">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c r="AC341" s="40"/>
    </row>
    <row r="342" spans="1:29" x14ac:dyDescent="0.2">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c r="AC342" s="40"/>
    </row>
    <row r="343" spans="1:29" x14ac:dyDescent="0.2">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c r="AC343" s="40"/>
    </row>
    <row r="344" spans="1:29" x14ac:dyDescent="0.2">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c r="AC344" s="40"/>
    </row>
    <row r="345" spans="1:29" x14ac:dyDescent="0.2">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c r="AC345" s="40"/>
    </row>
    <row r="346" spans="1:29" x14ac:dyDescent="0.2">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c r="AC346" s="40"/>
    </row>
    <row r="347" spans="1:29" x14ac:dyDescent="0.2">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c r="AC347" s="40"/>
    </row>
    <row r="348" spans="1:29" x14ac:dyDescent="0.2">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c r="AC348" s="40"/>
    </row>
    <row r="349" spans="1:29" x14ac:dyDescent="0.2">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c r="AC349" s="40"/>
    </row>
    <row r="350" spans="1:29" x14ac:dyDescent="0.2">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c r="AC350" s="40"/>
    </row>
    <row r="351" spans="1:29" x14ac:dyDescent="0.2">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row>
    <row r="352" spans="1:29" x14ac:dyDescent="0.2">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c r="AC352" s="40"/>
    </row>
    <row r="353" spans="1:29" x14ac:dyDescent="0.2">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c r="AC353" s="40"/>
    </row>
    <row r="354" spans="1:29" x14ac:dyDescent="0.2">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c r="AC354" s="40"/>
    </row>
    <row r="355" spans="1:29" x14ac:dyDescent="0.2">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c r="AC355" s="40"/>
    </row>
    <row r="356" spans="1:29" x14ac:dyDescent="0.2">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c r="AC356" s="40"/>
    </row>
    <row r="357" spans="1:29" x14ac:dyDescent="0.2">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c r="AC357" s="40"/>
    </row>
    <row r="358" spans="1:29" x14ac:dyDescent="0.2">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c r="AC358" s="40"/>
    </row>
    <row r="359" spans="1:29" x14ac:dyDescent="0.2">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c r="AC359" s="40"/>
    </row>
    <row r="360" spans="1:29" x14ac:dyDescent="0.2">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c r="AC360" s="40"/>
    </row>
    <row r="361" spans="1:29" x14ac:dyDescent="0.2">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c r="AC361" s="40"/>
    </row>
    <row r="362" spans="1:29" x14ac:dyDescent="0.2">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c r="AC362" s="40"/>
    </row>
    <row r="363" spans="1:29" x14ac:dyDescent="0.2">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c r="AC363" s="40"/>
    </row>
    <row r="364" spans="1:29" x14ac:dyDescent="0.2">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c r="AC364" s="40"/>
    </row>
    <row r="365" spans="1:29" x14ac:dyDescent="0.2">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c r="AC365" s="40"/>
    </row>
    <row r="366" spans="1:29" x14ac:dyDescent="0.2">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c r="AC366" s="40"/>
    </row>
    <row r="367" spans="1:29" x14ac:dyDescent="0.2">
      <c r="A367" s="40"/>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c r="AB367" s="40"/>
      <c r="AC367" s="40"/>
    </row>
    <row r="368" spans="1:29" x14ac:dyDescent="0.2">
      <c r="A368" s="40"/>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c r="AB368" s="40"/>
      <c r="AC368" s="40"/>
    </row>
    <row r="369" spans="1:29" x14ac:dyDescent="0.2">
      <c r="A369" s="40"/>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row>
    <row r="370" spans="1:29" x14ac:dyDescent="0.2">
      <c r="A370" s="40"/>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c r="AB370" s="40"/>
      <c r="AC370" s="40"/>
    </row>
    <row r="371" spans="1:29" x14ac:dyDescent="0.2">
      <c r="A371" s="40"/>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c r="AB371" s="40"/>
      <c r="AC371" s="40"/>
    </row>
    <row r="372" spans="1:29" x14ac:dyDescent="0.2">
      <c r="A372" s="40"/>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c r="AB372" s="40"/>
      <c r="AC372" s="40"/>
    </row>
    <row r="373" spans="1:29" x14ac:dyDescent="0.2">
      <c r="A373" s="40"/>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row>
    <row r="374" spans="1:29" x14ac:dyDescent="0.2">
      <c r="A374" s="40"/>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c r="AB374" s="40"/>
      <c r="AC374" s="40"/>
    </row>
    <row r="375" spans="1:29" x14ac:dyDescent="0.2">
      <c r="A375" s="40"/>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c r="AA375" s="40"/>
      <c r="AB375" s="40"/>
      <c r="AC375" s="40"/>
    </row>
    <row r="376" spans="1:29" x14ac:dyDescent="0.2">
      <c r="A376" s="40"/>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c r="AA376" s="40"/>
      <c r="AB376" s="40"/>
      <c r="AC376" s="40"/>
    </row>
    <row r="377" spans="1:29" x14ac:dyDescent="0.2">
      <c r="A377" s="40"/>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c r="AA377" s="40"/>
      <c r="AB377" s="40"/>
      <c r="AC377" s="40"/>
    </row>
    <row r="378" spans="1:29" x14ac:dyDescent="0.2">
      <c r="A378" s="40"/>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c r="AA378" s="40"/>
      <c r="AB378" s="40"/>
      <c r="AC378" s="40"/>
    </row>
    <row r="379" spans="1:29" x14ac:dyDescent="0.2">
      <c r="A379" s="40"/>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c r="AA379" s="40"/>
      <c r="AB379" s="40"/>
      <c r="AC379" s="40"/>
    </row>
    <row r="380" spans="1:29" x14ac:dyDescent="0.2">
      <c r="A380" s="40"/>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c r="AA380" s="40"/>
      <c r="AB380" s="40"/>
      <c r="AC380" s="40"/>
    </row>
    <row r="381" spans="1:29" x14ac:dyDescent="0.2">
      <c r="A381" s="40"/>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c r="AA381" s="40"/>
      <c r="AB381" s="40"/>
      <c r="AC381" s="40"/>
    </row>
    <row r="382" spans="1:29" x14ac:dyDescent="0.2">
      <c r="A382" s="40"/>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c r="AA382" s="40"/>
      <c r="AB382" s="40"/>
      <c r="AC382" s="40"/>
    </row>
    <row r="383" spans="1:29" x14ac:dyDescent="0.2">
      <c r="A383" s="40"/>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c r="AA383" s="40"/>
      <c r="AB383" s="40"/>
      <c r="AC383" s="40"/>
    </row>
    <row r="384" spans="1:29" x14ac:dyDescent="0.2">
      <c r="A384" s="40"/>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c r="AA384" s="40"/>
      <c r="AB384" s="40"/>
      <c r="AC384" s="40"/>
    </row>
    <row r="385" spans="1:29" x14ac:dyDescent="0.2">
      <c r="A385" s="40"/>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row>
    <row r="386" spans="1:29" x14ac:dyDescent="0.2">
      <c r="A386" s="40"/>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c r="AA386" s="40"/>
      <c r="AB386" s="40"/>
      <c r="AC386" s="40"/>
    </row>
    <row r="387" spans="1:29" x14ac:dyDescent="0.2">
      <c r="A387" s="40"/>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c r="AA387" s="40"/>
      <c r="AB387" s="40"/>
      <c r="AC387" s="40"/>
    </row>
    <row r="388" spans="1:29" x14ac:dyDescent="0.2">
      <c r="A388" s="40"/>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c r="AA388" s="40"/>
      <c r="AB388" s="40"/>
      <c r="AC388" s="40"/>
    </row>
    <row r="389" spans="1:29" x14ac:dyDescent="0.2">
      <c r="A389" s="40"/>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c r="AA389" s="40"/>
      <c r="AB389" s="40"/>
      <c r="AC389" s="40"/>
    </row>
    <row r="390" spans="1:29" x14ac:dyDescent="0.2">
      <c r="A390" s="40"/>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c r="AB390" s="40"/>
      <c r="AC390" s="40"/>
    </row>
    <row r="391" spans="1:29" x14ac:dyDescent="0.2">
      <c r="A391" s="40"/>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c r="AB391" s="40"/>
      <c r="AC391" s="40"/>
    </row>
    <row r="392" spans="1:29" x14ac:dyDescent="0.2">
      <c r="A392" s="40"/>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c r="AB392" s="40"/>
      <c r="AC392" s="40"/>
    </row>
    <row r="393" spans="1:29" x14ac:dyDescent="0.2">
      <c r="A393" s="40"/>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c r="AB393" s="40"/>
      <c r="AC393" s="40"/>
    </row>
    <row r="394" spans="1:29" x14ac:dyDescent="0.2">
      <c r="A394" s="40"/>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c r="AA394" s="40"/>
      <c r="AB394" s="40"/>
      <c r="AC394" s="40"/>
    </row>
    <row r="395" spans="1:29" x14ac:dyDescent="0.2">
      <c r="A395" s="40"/>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c r="AB395" s="40"/>
      <c r="AC395" s="40"/>
    </row>
    <row r="396" spans="1:29" x14ac:dyDescent="0.2">
      <c r="A396" s="40"/>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c r="AA396" s="40"/>
      <c r="AB396" s="40"/>
      <c r="AC396" s="40"/>
    </row>
    <row r="397" spans="1:29" x14ac:dyDescent="0.2">
      <c r="A397" s="40"/>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c r="AB397" s="40"/>
      <c r="AC397" s="40"/>
    </row>
    <row r="398" spans="1:29" x14ac:dyDescent="0.2">
      <c r="A398" s="40"/>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c r="AB398" s="40"/>
      <c r="AC398" s="40"/>
    </row>
    <row r="399" spans="1:29" x14ac:dyDescent="0.2">
      <c r="A399" s="40"/>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c r="AB399" s="40"/>
      <c r="AC399" s="40"/>
    </row>
    <row r="400" spans="1:29" x14ac:dyDescent="0.2">
      <c r="A400" s="40"/>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c r="AB400" s="40"/>
      <c r="AC400" s="40"/>
    </row>
    <row r="401" spans="1:29" x14ac:dyDescent="0.2">
      <c r="A401" s="40"/>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c r="AB401" s="40"/>
      <c r="AC401" s="40"/>
    </row>
    <row r="402" spans="1:29" x14ac:dyDescent="0.2">
      <c r="A402" s="40"/>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c r="AB402" s="40"/>
      <c r="AC402" s="40"/>
    </row>
    <row r="403" spans="1:29" x14ac:dyDescent="0.2">
      <c r="A403" s="40"/>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c r="AB403" s="40"/>
      <c r="AC403" s="40"/>
    </row>
    <row r="404" spans="1:29" x14ac:dyDescent="0.2">
      <c r="A404" s="40"/>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c r="AB404" s="40"/>
      <c r="AC404" s="40"/>
    </row>
    <row r="405" spans="1:29" x14ac:dyDescent="0.2">
      <c r="A405" s="40"/>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c r="AA405" s="40"/>
      <c r="AB405" s="40"/>
      <c r="AC405" s="40"/>
    </row>
    <row r="406" spans="1:29" x14ac:dyDescent="0.2">
      <c r="A406" s="40"/>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c r="AA406" s="40"/>
      <c r="AB406" s="40"/>
      <c r="AC406" s="40"/>
    </row>
    <row r="407" spans="1:29" x14ac:dyDescent="0.2">
      <c r="A407" s="40"/>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c r="AA407" s="40"/>
      <c r="AB407" s="40"/>
      <c r="AC407" s="40"/>
    </row>
    <row r="408" spans="1:29" x14ac:dyDescent="0.2">
      <c r="A408" s="40"/>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c r="AA408" s="40"/>
      <c r="AB408" s="40"/>
      <c r="AC408" s="40"/>
    </row>
    <row r="409" spans="1:29" x14ac:dyDescent="0.2">
      <c r="A409" s="40"/>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c r="AA409" s="40"/>
      <c r="AB409" s="40"/>
      <c r="AC409" s="40"/>
    </row>
    <row r="410" spans="1:29" x14ac:dyDescent="0.2">
      <c r="A410" s="40"/>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c r="AA410" s="40"/>
      <c r="AB410" s="40"/>
      <c r="AC410" s="40"/>
    </row>
    <row r="411" spans="1:29" x14ac:dyDescent="0.2">
      <c r="A411" s="40"/>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c r="AA411" s="40"/>
      <c r="AB411" s="40"/>
      <c r="AC411" s="40"/>
    </row>
    <row r="412" spans="1:29" x14ac:dyDescent="0.2">
      <c r="A412" s="40"/>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c r="AA412" s="40"/>
      <c r="AB412" s="40"/>
      <c r="AC412" s="40"/>
    </row>
    <row r="413" spans="1:29" x14ac:dyDescent="0.2">
      <c r="A413" s="40"/>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c r="AA413" s="40"/>
      <c r="AB413" s="40"/>
      <c r="AC413" s="40"/>
    </row>
    <row r="414" spans="1:29" x14ac:dyDescent="0.2">
      <c r="A414" s="40"/>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c r="AA414" s="40"/>
      <c r="AB414" s="40"/>
      <c r="AC414" s="40"/>
    </row>
    <row r="415" spans="1:29" x14ac:dyDescent="0.2">
      <c r="A415" s="40"/>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c r="AA415" s="40"/>
      <c r="AB415" s="40"/>
      <c r="AC415" s="40"/>
    </row>
    <row r="416" spans="1:29" x14ac:dyDescent="0.2">
      <c r="A416" s="40"/>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c r="AA416" s="40"/>
      <c r="AB416" s="40"/>
      <c r="AC416" s="40"/>
    </row>
    <row r="417" spans="1:29" x14ac:dyDescent="0.2">
      <c r="A417" s="40"/>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c r="AA417" s="40"/>
      <c r="AB417" s="40"/>
      <c r="AC417" s="40"/>
    </row>
    <row r="418" spans="1:29" x14ac:dyDescent="0.2">
      <c r="A418" s="40"/>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c r="AA418" s="40"/>
      <c r="AB418" s="40"/>
      <c r="AC418" s="40"/>
    </row>
    <row r="419" spans="1:29" x14ac:dyDescent="0.2">
      <c r="A419" s="40"/>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c r="AA419" s="40"/>
      <c r="AB419" s="40"/>
      <c r="AC419" s="40"/>
    </row>
    <row r="420" spans="1:29" x14ac:dyDescent="0.2">
      <c r="A420" s="40"/>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c r="AA420" s="40"/>
      <c r="AB420" s="40"/>
      <c r="AC420" s="40"/>
    </row>
    <row r="421" spans="1:29" x14ac:dyDescent="0.2">
      <c r="A421" s="40"/>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c r="AA421" s="40"/>
      <c r="AB421" s="40"/>
      <c r="AC421" s="40"/>
    </row>
    <row r="422" spans="1:29" x14ac:dyDescent="0.2">
      <c r="A422" s="40"/>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c r="AA422" s="40"/>
      <c r="AB422" s="40"/>
      <c r="AC422" s="40"/>
    </row>
    <row r="423" spans="1:29" x14ac:dyDescent="0.2">
      <c r="A423" s="40"/>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c r="AA423" s="40"/>
      <c r="AB423" s="40"/>
      <c r="AC423" s="40"/>
    </row>
    <row r="424" spans="1:29" x14ac:dyDescent="0.2">
      <c r="A424" s="40"/>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c r="AA424" s="40"/>
      <c r="AB424" s="40"/>
      <c r="AC424" s="40"/>
    </row>
    <row r="425" spans="1:29" x14ac:dyDescent="0.2">
      <c r="A425" s="40"/>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c r="AA425" s="40"/>
      <c r="AB425" s="40"/>
      <c r="AC425" s="40"/>
    </row>
    <row r="426" spans="1:29" x14ac:dyDescent="0.2">
      <c r="A426" s="40"/>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c r="AA426" s="40"/>
      <c r="AB426" s="40"/>
      <c r="AC426" s="40"/>
    </row>
    <row r="427" spans="1:29" x14ac:dyDescent="0.2">
      <c r="A427" s="40"/>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c r="AA427" s="40"/>
      <c r="AB427" s="40"/>
      <c r="AC427" s="40"/>
    </row>
    <row r="428" spans="1:29" x14ac:dyDescent="0.2">
      <c r="A428" s="40"/>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c r="AA428" s="40"/>
      <c r="AB428" s="40"/>
      <c r="AC428" s="40"/>
    </row>
    <row r="429" spans="1:29" x14ac:dyDescent="0.2">
      <c r="A429" s="40"/>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c r="AA429" s="40"/>
      <c r="AB429" s="40"/>
      <c r="AC429" s="40"/>
    </row>
    <row r="430" spans="1:29" x14ac:dyDescent="0.2">
      <c r="A430" s="40"/>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c r="AA430" s="40"/>
      <c r="AB430" s="40"/>
      <c r="AC430" s="40"/>
    </row>
    <row r="431" spans="1:29" x14ac:dyDescent="0.2">
      <c r="A431" s="40"/>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c r="AA431" s="40"/>
      <c r="AB431" s="40"/>
      <c r="AC431" s="40"/>
    </row>
    <row r="432" spans="1:29" x14ac:dyDescent="0.2">
      <c r="A432" s="40"/>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c r="AA432" s="40"/>
      <c r="AB432" s="40"/>
      <c r="AC432" s="40"/>
    </row>
    <row r="433" spans="1:29" x14ac:dyDescent="0.2">
      <c r="A433" s="40"/>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row>
    <row r="434" spans="1:29" x14ac:dyDescent="0.2">
      <c r="A434" s="40"/>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c r="AA434" s="40"/>
      <c r="AB434" s="40"/>
      <c r="AC434" s="40"/>
    </row>
    <row r="435" spans="1:29" x14ac:dyDescent="0.2">
      <c r="A435" s="40"/>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c r="AA435" s="40"/>
      <c r="AB435" s="40"/>
      <c r="AC435" s="40"/>
    </row>
    <row r="436" spans="1:29" x14ac:dyDescent="0.2">
      <c r="A436" s="40"/>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c r="AA436" s="40"/>
      <c r="AB436" s="40"/>
      <c r="AC436" s="40"/>
    </row>
    <row r="437" spans="1:29" x14ac:dyDescent="0.2">
      <c r="A437" s="40"/>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c r="AA437" s="40"/>
      <c r="AB437" s="40"/>
      <c r="AC437" s="40"/>
    </row>
    <row r="438" spans="1:29" x14ac:dyDescent="0.2">
      <c r="A438" s="40"/>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c r="AA438" s="40"/>
      <c r="AB438" s="40"/>
      <c r="AC438" s="40"/>
    </row>
    <row r="439" spans="1:29" x14ac:dyDescent="0.2">
      <c r="A439" s="40"/>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c r="AA439" s="40"/>
      <c r="AB439" s="40"/>
      <c r="AC439" s="40"/>
    </row>
    <row r="440" spans="1:29" x14ac:dyDescent="0.2">
      <c r="A440" s="40"/>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c r="AA440" s="40"/>
      <c r="AB440" s="40"/>
      <c r="AC440" s="40"/>
    </row>
    <row r="441" spans="1:29" x14ac:dyDescent="0.2">
      <c r="A441" s="40"/>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c r="AA441" s="40"/>
      <c r="AB441" s="40"/>
      <c r="AC441" s="40"/>
    </row>
    <row r="442" spans="1:29" x14ac:dyDescent="0.2">
      <c r="A442" s="40"/>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c r="AA442" s="40"/>
      <c r="AB442" s="40"/>
      <c r="AC442" s="40"/>
    </row>
    <row r="443" spans="1:29" x14ac:dyDescent="0.2">
      <c r="A443" s="40"/>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c r="AA443" s="40"/>
      <c r="AB443" s="40"/>
      <c r="AC443" s="40"/>
    </row>
    <row r="444" spans="1:29" x14ac:dyDescent="0.2">
      <c r="A444" s="40"/>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c r="AA444" s="40"/>
      <c r="AB444" s="40"/>
      <c r="AC444" s="40"/>
    </row>
    <row r="445" spans="1:29" x14ac:dyDescent="0.2">
      <c r="A445" s="40"/>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c r="AA445" s="40"/>
      <c r="AB445" s="40"/>
      <c r="AC445" s="40"/>
    </row>
    <row r="446" spans="1:29" x14ac:dyDescent="0.2">
      <c r="A446" s="40"/>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c r="AA446" s="40"/>
      <c r="AB446" s="40"/>
      <c r="AC446" s="40"/>
    </row>
    <row r="447" spans="1:29" x14ac:dyDescent="0.2">
      <c r="A447" s="40"/>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c r="AA447" s="40"/>
      <c r="AB447" s="40"/>
      <c r="AC447" s="40"/>
    </row>
    <row r="448" spans="1:29" x14ac:dyDescent="0.2">
      <c r="A448" s="40"/>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c r="AA448" s="40"/>
      <c r="AB448" s="40"/>
      <c r="AC448" s="40"/>
    </row>
    <row r="449" spans="1:29" x14ac:dyDescent="0.2">
      <c r="A449" s="40"/>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c r="AA449" s="40"/>
      <c r="AB449" s="40"/>
      <c r="AC449" s="40"/>
    </row>
    <row r="450" spans="1:29" x14ac:dyDescent="0.2">
      <c r="A450" s="40"/>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c r="AA450" s="40"/>
      <c r="AB450" s="40"/>
      <c r="AC450" s="40"/>
    </row>
    <row r="451" spans="1:29" x14ac:dyDescent="0.2">
      <c r="A451" s="40"/>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c r="AA451" s="40"/>
      <c r="AB451" s="40"/>
      <c r="AC451" s="40"/>
    </row>
    <row r="452" spans="1:29" x14ac:dyDescent="0.2">
      <c r="A452" s="40"/>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c r="AA452" s="40"/>
      <c r="AB452" s="40"/>
      <c r="AC452" s="40"/>
    </row>
    <row r="453" spans="1:29" x14ac:dyDescent="0.2">
      <c r="A453" s="40"/>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c r="AA453" s="40"/>
      <c r="AB453" s="40"/>
      <c r="AC453" s="40"/>
    </row>
    <row r="454" spans="1:29" x14ac:dyDescent="0.2">
      <c r="A454" s="40"/>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c r="AA454" s="40"/>
      <c r="AB454" s="40"/>
      <c r="AC454" s="40"/>
    </row>
    <row r="455" spans="1:29" x14ac:dyDescent="0.2">
      <c r="A455" s="40"/>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c r="AA455" s="40"/>
      <c r="AB455" s="40"/>
      <c r="AC455" s="40"/>
    </row>
    <row r="456" spans="1:29" x14ac:dyDescent="0.2">
      <c r="A456" s="40"/>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c r="AA456" s="40"/>
      <c r="AB456" s="40"/>
      <c r="AC456" s="40"/>
    </row>
    <row r="457" spans="1:29" x14ac:dyDescent="0.2">
      <c r="A457" s="40"/>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c r="AA457" s="40"/>
      <c r="AB457" s="40"/>
      <c r="AC457" s="40"/>
    </row>
    <row r="458" spans="1:29" x14ac:dyDescent="0.2">
      <c r="A458" s="40"/>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c r="AA458" s="40"/>
      <c r="AB458" s="40"/>
      <c r="AC458" s="40"/>
    </row>
    <row r="459" spans="1:29" x14ac:dyDescent="0.2">
      <c r="A459" s="40"/>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c r="AA459" s="40"/>
      <c r="AB459" s="40"/>
      <c r="AC459" s="40"/>
    </row>
    <row r="460" spans="1:29" x14ac:dyDescent="0.2">
      <c r="A460" s="40"/>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c r="AA460" s="40"/>
      <c r="AB460" s="40"/>
      <c r="AC460" s="40"/>
    </row>
    <row r="461" spans="1:29" x14ac:dyDescent="0.2">
      <c r="A461" s="40"/>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c r="AA461" s="40"/>
      <c r="AB461" s="40"/>
      <c r="AC461" s="40"/>
    </row>
    <row r="462" spans="1:29" x14ac:dyDescent="0.2">
      <c r="A462" s="40"/>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c r="AA462" s="40"/>
      <c r="AB462" s="40"/>
      <c r="AC462" s="40"/>
    </row>
    <row r="463" spans="1:29" x14ac:dyDescent="0.2">
      <c r="A463" s="40"/>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c r="AA463" s="40"/>
      <c r="AB463" s="40"/>
      <c r="AC463" s="40"/>
    </row>
    <row r="464" spans="1:29" x14ac:dyDescent="0.2">
      <c r="A464" s="40"/>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c r="AA464" s="40"/>
      <c r="AB464" s="40"/>
      <c r="AC464" s="40"/>
    </row>
    <row r="465" spans="1:29" x14ac:dyDescent="0.2">
      <c r="A465" s="40"/>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c r="AA465" s="40"/>
      <c r="AB465" s="40"/>
      <c r="AC465" s="40"/>
    </row>
    <row r="466" spans="1:29" x14ac:dyDescent="0.2">
      <c r="A466" s="40"/>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c r="AA466" s="40"/>
      <c r="AB466" s="40"/>
      <c r="AC466" s="40"/>
    </row>
    <row r="467" spans="1:29" x14ac:dyDescent="0.2">
      <c r="A467" s="40"/>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c r="AA467" s="40"/>
      <c r="AB467" s="40"/>
      <c r="AC467" s="40"/>
    </row>
    <row r="468" spans="1:29" x14ac:dyDescent="0.2">
      <c r="A468" s="40"/>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c r="AA468" s="40"/>
      <c r="AB468" s="40"/>
      <c r="AC468" s="40"/>
    </row>
    <row r="469" spans="1:29" x14ac:dyDescent="0.2">
      <c r="A469" s="40"/>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c r="AA469" s="40"/>
      <c r="AB469" s="40"/>
      <c r="AC469" s="40"/>
    </row>
    <row r="470" spans="1:29" x14ac:dyDescent="0.2">
      <c r="A470" s="40"/>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c r="AA470" s="40"/>
      <c r="AB470" s="40"/>
      <c r="AC470" s="40"/>
    </row>
    <row r="471" spans="1:29" x14ac:dyDescent="0.2">
      <c r="A471" s="40"/>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c r="AA471" s="40"/>
      <c r="AB471" s="40"/>
      <c r="AC471" s="40"/>
    </row>
    <row r="472" spans="1:29" x14ac:dyDescent="0.2">
      <c r="A472" s="40"/>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c r="AA472" s="40"/>
      <c r="AB472" s="40"/>
      <c r="AC472" s="40"/>
    </row>
    <row r="473" spans="1:29" x14ac:dyDescent="0.2">
      <c r="A473" s="40"/>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row>
    <row r="474" spans="1:29" x14ac:dyDescent="0.2">
      <c r="A474" s="40"/>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c r="AA474" s="40"/>
      <c r="AB474" s="40"/>
      <c r="AC474" s="40"/>
    </row>
    <row r="475" spans="1:29" x14ac:dyDescent="0.2">
      <c r="A475" s="40"/>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c r="AA475" s="40"/>
      <c r="AB475" s="40"/>
      <c r="AC475" s="40"/>
    </row>
    <row r="476" spans="1:29" x14ac:dyDescent="0.2">
      <c r="A476" s="40"/>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c r="AA476" s="40"/>
      <c r="AB476" s="40"/>
      <c r="AC476" s="40"/>
    </row>
    <row r="477" spans="1:29" x14ac:dyDescent="0.2">
      <c r="A477" s="40"/>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c r="AA477" s="40"/>
      <c r="AB477" s="40"/>
      <c r="AC477" s="40"/>
    </row>
    <row r="478" spans="1:29" x14ac:dyDescent="0.2">
      <c r="A478" s="40"/>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c r="AA478" s="40"/>
      <c r="AB478" s="40"/>
      <c r="AC478" s="40"/>
    </row>
    <row r="479" spans="1:29" x14ac:dyDescent="0.2">
      <c r="A479" s="40"/>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c r="AA479" s="40"/>
      <c r="AB479" s="40"/>
      <c r="AC479" s="40"/>
    </row>
    <row r="480" spans="1:29" x14ac:dyDescent="0.2">
      <c r="A480" s="40"/>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c r="AA480" s="40"/>
      <c r="AB480" s="40"/>
      <c r="AC480" s="40"/>
    </row>
    <row r="481" spans="1:29" x14ac:dyDescent="0.2">
      <c r="A481" s="40"/>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c r="AA481" s="40"/>
      <c r="AB481" s="40"/>
      <c r="AC481" s="40"/>
    </row>
    <row r="482" spans="1:29" x14ac:dyDescent="0.2">
      <c r="A482" s="40"/>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c r="AA482" s="40"/>
      <c r="AB482" s="40"/>
      <c r="AC482" s="40"/>
    </row>
    <row r="483" spans="1:29" x14ac:dyDescent="0.2">
      <c r="A483" s="40"/>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c r="AA483" s="40"/>
      <c r="AB483" s="40"/>
      <c r="AC483" s="40"/>
    </row>
    <row r="484" spans="1:29" x14ac:dyDescent="0.2">
      <c r="A484" s="40"/>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c r="AA484" s="40"/>
      <c r="AB484" s="40"/>
      <c r="AC484" s="40"/>
    </row>
    <row r="485" spans="1:29" x14ac:dyDescent="0.2">
      <c r="A485" s="40"/>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c r="AA485" s="40"/>
      <c r="AB485" s="40"/>
      <c r="AC485" s="40"/>
    </row>
    <row r="486" spans="1:29" x14ac:dyDescent="0.2">
      <c r="A486" s="40"/>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c r="AB486" s="40"/>
      <c r="AC486" s="40"/>
    </row>
    <row r="487" spans="1:29" x14ac:dyDescent="0.2">
      <c r="A487" s="40"/>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row>
    <row r="488" spans="1:29" x14ac:dyDescent="0.2">
      <c r="A488" s="40"/>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c r="AB488" s="40"/>
      <c r="AC488" s="40"/>
    </row>
    <row r="489" spans="1:29" x14ac:dyDescent="0.2">
      <c r="A489" s="40"/>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c r="AB489" s="40"/>
      <c r="AC489" s="40"/>
    </row>
    <row r="490" spans="1:29" x14ac:dyDescent="0.2">
      <c r="A490" s="40"/>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row>
    <row r="491" spans="1:29" x14ac:dyDescent="0.2">
      <c r="A491" s="40"/>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row>
    <row r="492" spans="1:29" x14ac:dyDescent="0.2">
      <c r="A492" s="40"/>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row>
    <row r="493" spans="1:29" x14ac:dyDescent="0.2">
      <c r="A493" s="40"/>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row>
    <row r="494" spans="1:29" x14ac:dyDescent="0.2">
      <c r="A494" s="40"/>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row>
    <row r="495" spans="1:29" x14ac:dyDescent="0.2">
      <c r="A495" s="40"/>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row>
    <row r="496" spans="1:29" x14ac:dyDescent="0.2">
      <c r="A496" s="40"/>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c r="AB496" s="40"/>
      <c r="AC496" s="40"/>
    </row>
    <row r="497" spans="1:29" x14ac:dyDescent="0.2">
      <c r="A497" s="40"/>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row>
    <row r="498" spans="1:29" x14ac:dyDescent="0.2">
      <c r="A498" s="40"/>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row>
    <row r="499" spans="1:29" x14ac:dyDescent="0.2">
      <c r="A499" s="40"/>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c r="AB499" s="40"/>
      <c r="AC499" s="40"/>
    </row>
    <row r="500" spans="1:29" x14ac:dyDescent="0.2">
      <c r="A500" s="40"/>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c r="AB500" s="40"/>
      <c r="AC500" s="40"/>
    </row>
    <row r="501" spans="1:29" x14ac:dyDescent="0.2">
      <c r="A501" s="40"/>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c r="AB501" s="40"/>
      <c r="AC501" s="40"/>
    </row>
    <row r="502" spans="1:29" x14ac:dyDescent="0.2">
      <c r="A502" s="40"/>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c r="AB502" s="40"/>
      <c r="AC502" s="40"/>
    </row>
    <row r="503" spans="1:29" x14ac:dyDescent="0.2">
      <c r="A503" s="40"/>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c r="AB503" s="40"/>
      <c r="AC503" s="40"/>
    </row>
    <row r="504" spans="1:29" x14ac:dyDescent="0.2">
      <c r="A504" s="40"/>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row>
    <row r="505" spans="1:29" x14ac:dyDescent="0.2">
      <c r="A505" s="40"/>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c r="AA505" s="40"/>
      <c r="AB505" s="40"/>
      <c r="AC505" s="40"/>
    </row>
    <row r="506" spans="1:29" x14ac:dyDescent="0.2">
      <c r="A506" s="40"/>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c r="AA506" s="40"/>
      <c r="AB506" s="40"/>
      <c r="AC506" s="40"/>
    </row>
    <row r="507" spans="1:29" x14ac:dyDescent="0.2">
      <c r="A507" s="40"/>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c r="AA507" s="40"/>
      <c r="AB507" s="40"/>
      <c r="AC507" s="40"/>
    </row>
    <row r="508" spans="1:29" x14ac:dyDescent="0.2">
      <c r="A508" s="40"/>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c r="AA508" s="40"/>
      <c r="AB508" s="40"/>
      <c r="AC508" s="40"/>
    </row>
    <row r="509" spans="1:29" x14ac:dyDescent="0.2">
      <c r="A509" s="40"/>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c r="AA509" s="40"/>
      <c r="AB509" s="40"/>
      <c r="AC509" s="40"/>
    </row>
    <row r="510" spans="1:29" x14ac:dyDescent="0.2">
      <c r="A510" s="40"/>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c r="AA510" s="40"/>
      <c r="AB510" s="40"/>
      <c r="AC510" s="40"/>
    </row>
    <row r="511" spans="1:29" x14ac:dyDescent="0.2">
      <c r="A511" s="40"/>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c r="AA511" s="40"/>
      <c r="AB511" s="40"/>
      <c r="AC511" s="40"/>
    </row>
    <row r="512" spans="1:29" x14ac:dyDescent="0.2">
      <c r="A512" s="40"/>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c r="AA512" s="40"/>
      <c r="AB512" s="40"/>
      <c r="AC512" s="40"/>
    </row>
    <row r="513" spans="1:29" x14ac:dyDescent="0.2">
      <c r="A513" s="40"/>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c r="AA513" s="40"/>
      <c r="AB513" s="40"/>
      <c r="AC513" s="40"/>
    </row>
    <row r="514" spans="1:29" x14ac:dyDescent="0.2">
      <c r="A514" s="40"/>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c r="AA514" s="40"/>
      <c r="AB514" s="40"/>
      <c r="AC514" s="40"/>
    </row>
    <row r="515" spans="1:29" x14ac:dyDescent="0.2">
      <c r="A515" s="40"/>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c r="AA515" s="40"/>
      <c r="AB515" s="40"/>
      <c r="AC515" s="40"/>
    </row>
    <row r="516" spans="1:29" x14ac:dyDescent="0.2">
      <c r="A516" s="40"/>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c r="AA516" s="40"/>
      <c r="AB516" s="40"/>
      <c r="AC516" s="40"/>
    </row>
    <row r="517" spans="1:29" x14ac:dyDescent="0.2">
      <c r="A517" s="40"/>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c r="AA517" s="40"/>
      <c r="AB517" s="40"/>
      <c r="AC517" s="40"/>
    </row>
    <row r="518" spans="1:29" x14ac:dyDescent="0.2">
      <c r="A518" s="40"/>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c r="AA518" s="40"/>
      <c r="AB518" s="40"/>
      <c r="AC518" s="40"/>
    </row>
    <row r="519" spans="1:29" x14ac:dyDescent="0.2">
      <c r="A519" s="40"/>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c r="AA519" s="40"/>
      <c r="AB519" s="40"/>
      <c r="AC519" s="40"/>
    </row>
    <row r="520" spans="1:29" x14ac:dyDescent="0.2">
      <c r="A520" s="40"/>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c r="AA520" s="40"/>
      <c r="AB520" s="40"/>
      <c r="AC520" s="40"/>
    </row>
    <row r="521" spans="1:29" x14ac:dyDescent="0.2">
      <c r="A521" s="40"/>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c r="AB521" s="40"/>
      <c r="AC521" s="40"/>
    </row>
    <row r="522" spans="1:29" x14ac:dyDescent="0.2">
      <c r="A522" s="40"/>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c r="AB522" s="40"/>
      <c r="AC522" s="40"/>
    </row>
    <row r="523" spans="1:29" x14ac:dyDescent="0.2">
      <c r="A523" s="40"/>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c r="AA523" s="40"/>
      <c r="AB523" s="40"/>
      <c r="AC523" s="40"/>
    </row>
    <row r="524" spans="1:29" x14ac:dyDescent="0.2">
      <c r="A524" s="40"/>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c r="AA524" s="40"/>
      <c r="AB524" s="40"/>
      <c r="AC524" s="40"/>
    </row>
    <row r="525" spans="1:29" x14ac:dyDescent="0.2">
      <c r="A525" s="40"/>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c r="AA525" s="40"/>
      <c r="AB525" s="40"/>
      <c r="AC525" s="40"/>
    </row>
    <row r="526" spans="1:29" x14ac:dyDescent="0.2">
      <c r="A526" s="40"/>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c r="AA526" s="40"/>
      <c r="AB526" s="40"/>
      <c r="AC526" s="40"/>
    </row>
    <row r="527" spans="1:29" x14ac:dyDescent="0.2">
      <c r="A527" s="40"/>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c r="AA527" s="40"/>
      <c r="AB527" s="40"/>
      <c r="AC527" s="40"/>
    </row>
    <row r="528" spans="1:29" x14ac:dyDescent="0.2">
      <c r="A528" s="40"/>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c r="AA528" s="40"/>
      <c r="AB528" s="40"/>
      <c r="AC528" s="40"/>
    </row>
    <row r="529" spans="1:29" x14ac:dyDescent="0.2">
      <c r="A529" s="40"/>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c r="AA529" s="40"/>
      <c r="AB529" s="40"/>
      <c r="AC529" s="40"/>
    </row>
    <row r="530" spans="1:29" x14ac:dyDescent="0.2">
      <c r="A530" s="40"/>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c r="AA530" s="40"/>
      <c r="AB530" s="40"/>
      <c r="AC530" s="40"/>
    </row>
    <row r="531" spans="1:29" x14ac:dyDescent="0.2">
      <c r="A531" s="40"/>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c r="AA531" s="40"/>
      <c r="AB531" s="40"/>
      <c r="AC531" s="40"/>
    </row>
    <row r="532" spans="1:29" x14ac:dyDescent="0.2">
      <c r="A532" s="40"/>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c r="AA532" s="40"/>
      <c r="AB532" s="40"/>
      <c r="AC532" s="40"/>
    </row>
    <row r="533" spans="1:29" x14ac:dyDescent="0.2">
      <c r="A533" s="40"/>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c r="AA533" s="40"/>
      <c r="AB533" s="40"/>
      <c r="AC533" s="40"/>
    </row>
    <row r="534" spans="1:29" x14ac:dyDescent="0.2">
      <c r="A534" s="40"/>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c r="AA534" s="40"/>
      <c r="AB534" s="40"/>
      <c r="AC534" s="40"/>
    </row>
    <row r="535" spans="1:29" x14ac:dyDescent="0.2">
      <c r="A535" s="40"/>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c r="AA535" s="40"/>
      <c r="AB535" s="40"/>
      <c r="AC535" s="40"/>
    </row>
    <row r="536" spans="1:29" x14ac:dyDescent="0.2">
      <c r="A536" s="40"/>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c r="AA536" s="40"/>
      <c r="AB536" s="40"/>
      <c r="AC536" s="40"/>
    </row>
    <row r="537" spans="1:29" x14ac:dyDescent="0.2">
      <c r="A537" s="40"/>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c r="AA537" s="40"/>
      <c r="AB537" s="40"/>
      <c r="AC537" s="40"/>
    </row>
    <row r="538" spans="1:29" x14ac:dyDescent="0.2">
      <c r="A538" s="40"/>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c r="AA538" s="40"/>
      <c r="AB538" s="40"/>
      <c r="AC538" s="40"/>
    </row>
    <row r="539" spans="1:29" x14ac:dyDescent="0.2">
      <c r="A539" s="40"/>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c r="AA539" s="40"/>
      <c r="AB539" s="40"/>
      <c r="AC539" s="40"/>
    </row>
    <row r="540" spans="1:29" x14ac:dyDescent="0.2">
      <c r="A540" s="40"/>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c r="AA540" s="40"/>
      <c r="AB540" s="40"/>
      <c r="AC540" s="40"/>
    </row>
    <row r="541" spans="1:29" x14ac:dyDescent="0.2">
      <c r="A541" s="40"/>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c r="AA541" s="40"/>
      <c r="AB541" s="40"/>
      <c r="AC541" s="40"/>
    </row>
    <row r="542" spans="1:29" x14ac:dyDescent="0.2">
      <c r="A542" s="40"/>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c r="AB542" s="40"/>
      <c r="AC542" s="40"/>
    </row>
    <row r="543" spans="1:29" x14ac:dyDescent="0.2">
      <c r="A543" s="40"/>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c r="AA543" s="40"/>
      <c r="AB543" s="40"/>
      <c r="AC543" s="40"/>
    </row>
    <row r="544" spans="1:29" x14ac:dyDescent="0.2">
      <c r="A544" s="40"/>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c r="AA544" s="40"/>
      <c r="AB544" s="40"/>
      <c r="AC544" s="40"/>
    </row>
    <row r="545" spans="1:29" x14ac:dyDescent="0.2">
      <c r="A545" s="40"/>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c r="AA545" s="40"/>
      <c r="AB545" s="40"/>
      <c r="AC545" s="40"/>
    </row>
    <row r="546" spans="1:29" x14ac:dyDescent="0.2">
      <c r="A546" s="40"/>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c r="AA546" s="40"/>
      <c r="AB546" s="40"/>
      <c r="AC546" s="40"/>
    </row>
    <row r="547" spans="1:29" x14ac:dyDescent="0.2">
      <c r="A547" s="40"/>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c r="AA547" s="40"/>
      <c r="AB547" s="40"/>
      <c r="AC547" s="40"/>
    </row>
    <row r="548" spans="1:29" x14ac:dyDescent="0.2">
      <c r="A548" s="40"/>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c r="AB548" s="40"/>
      <c r="AC548" s="40"/>
    </row>
    <row r="549" spans="1:29" x14ac:dyDescent="0.2">
      <c r="A549" s="40"/>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c r="AA549" s="40"/>
      <c r="AB549" s="40"/>
      <c r="AC549" s="40"/>
    </row>
    <row r="550" spans="1:29" x14ac:dyDescent="0.2">
      <c r="A550" s="40"/>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c r="AA550" s="40"/>
      <c r="AB550" s="40"/>
      <c r="AC550" s="40"/>
    </row>
    <row r="551" spans="1:29" x14ac:dyDescent="0.2">
      <c r="A551" s="40"/>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c r="AA551" s="40"/>
      <c r="AB551" s="40"/>
      <c r="AC551" s="40"/>
    </row>
    <row r="552" spans="1:29" x14ac:dyDescent="0.2">
      <c r="A552" s="40"/>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c r="AA552" s="40"/>
      <c r="AB552" s="40"/>
      <c r="AC552" s="40"/>
    </row>
    <row r="553" spans="1:29" x14ac:dyDescent="0.2">
      <c r="A553" s="40"/>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c r="AA553" s="40"/>
      <c r="AB553" s="40"/>
      <c r="AC553" s="40"/>
    </row>
    <row r="554" spans="1:29" x14ac:dyDescent="0.2">
      <c r="A554" s="40"/>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c r="AA554" s="40"/>
      <c r="AB554" s="40"/>
      <c r="AC554" s="40"/>
    </row>
    <row r="555" spans="1:29" x14ac:dyDescent="0.2">
      <c r="A555" s="40"/>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c r="AA555" s="40"/>
      <c r="AB555" s="40"/>
      <c r="AC555" s="40"/>
    </row>
    <row r="556" spans="1:29" x14ac:dyDescent="0.2">
      <c r="A556" s="40"/>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c r="AA556" s="40"/>
      <c r="AB556" s="40"/>
      <c r="AC556" s="40"/>
    </row>
    <row r="557" spans="1:29" x14ac:dyDescent="0.2">
      <c r="A557" s="40"/>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c r="AA557" s="40"/>
      <c r="AB557" s="40"/>
      <c r="AC557" s="40"/>
    </row>
    <row r="558" spans="1:29" x14ac:dyDescent="0.2">
      <c r="A558" s="40"/>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c r="AA558" s="40"/>
      <c r="AB558" s="40"/>
      <c r="AC558" s="40"/>
    </row>
    <row r="559" spans="1:29" x14ac:dyDescent="0.2">
      <c r="A559" s="40"/>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c r="AA559" s="40"/>
      <c r="AB559" s="40"/>
      <c r="AC559" s="40"/>
    </row>
    <row r="560" spans="1:29" x14ac:dyDescent="0.2">
      <c r="A560" s="40"/>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c r="AA560" s="40"/>
      <c r="AB560" s="40"/>
      <c r="AC560" s="40"/>
    </row>
    <row r="561" spans="1:29" x14ac:dyDescent="0.2">
      <c r="A561" s="40"/>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c r="AA561" s="40"/>
      <c r="AB561" s="40"/>
      <c r="AC561" s="40"/>
    </row>
    <row r="562" spans="1:29" x14ac:dyDescent="0.2">
      <c r="A562" s="40"/>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c r="AA562" s="40"/>
      <c r="AB562" s="40"/>
      <c r="AC562" s="40"/>
    </row>
    <row r="563" spans="1:29" x14ac:dyDescent="0.2">
      <c r="A563" s="40"/>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c r="AA563" s="40"/>
      <c r="AB563" s="40"/>
      <c r="AC563" s="40"/>
    </row>
    <row r="564" spans="1:29" x14ac:dyDescent="0.2">
      <c r="A564" s="40"/>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c r="AA564" s="40"/>
      <c r="AB564" s="40"/>
      <c r="AC564" s="40"/>
    </row>
    <row r="565" spans="1:29" x14ac:dyDescent="0.2">
      <c r="A565" s="40"/>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c r="AA565" s="40"/>
      <c r="AB565" s="40"/>
      <c r="AC565" s="40"/>
    </row>
    <row r="566" spans="1:29" x14ac:dyDescent="0.2">
      <c r="A566" s="40"/>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c r="AA566" s="40"/>
      <c r="AB566" s="40"/>
      <c r="AC566" s="40"/>
    </row>
    <row r="567" spans="1:29" x14ac:dyDescent="0.2">
      <c r="A567" s="40"/>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c r="AA567" s="40"/>
      <c r="AB567" s="40"/>
      <c r="AC567" s="40"/>
    </row>
    <row r="568" spans="1:29" x14ac:dyDescent="0.2">
      <c r="A568" s="40"/>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c r="AA568" s="40"/>
      <c r="AB568" s="40"/>
      <c r="AC568" s="40"/>
    </row>
    <row r="569" spans="1:29" x14ac:dyDescent="0.2">
      <c r="A569" s="40"/>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c r="AA569" s="40"/>
      <c r="AB569" s="40"/>
      <c r="AC569" s="40"/>
    </row>
    <row r="570" spans="1:29" x14ac:dyDescent="0.2">
      <c r="A570" s="40"/>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c r="AA570" s="40"/>
      <c r="AB570" s="40"/>
      <c r="AC570" s="40"/>
    </row>
    <row r="571" spans="1:29" x14ac:dyDescent="0.2">
      <c r="A571" s="40"/>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c r="AA571" s="40"/>
      <c r="AB571" s="40"/>
      <c r="AC571" s="40"/>
    </row>
    <row r="572" spans="1:29" x14ac:dyDescent="0.2">
      <c r="A572" s="40"/>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c r="AA572" s="40"/>
      <c r="AB572" s="40"/>
      <c r="AC572" s="40"/>
    </row>
    <row r="573" spans="1:29" x14ac:dyDescent="0.2">
      <c r="A573" s="40"/>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c r="AA573" s="40"/>
      <c r="AB573" s="40"/>
      <c r="AC573" s="40"/>
    </row>
    <row r="574" spans="1:29" x14ac:dyDescent="0.2">
      <c r="A574" s="40"/>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c r="AA574" s="40"/>
      <c r="AB574" s="40"/>
      <c r="AC574" s="40"/>
    </row>
    <row r="575" spans="1:29" x14ac:dyDescent="0.2">
      <c r="A575" s="40"/>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c r="AB575" s="40"/>
      <c r="AC575" s="40"/>
    </row>
    <row r="576" spans="1:29" x14ac:dyDescent="0.2">
      <c r="A576" s="40"/>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c r="AB576" s="40"/>
      <c r="AC576" s="40"/>
    </row>
    <row r="577" spans="1:29" x14ac:dyDescent="0.2">
      <c r="A577" s="40"/>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c r="AB577" s="40"/>
      <c r="AC577" s="40"/>
    </row>
    <row r="578" spans="1:29" x14ac:dyDescent="0.2">
      <c r="A578" s="40"/>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c r="AB578" s="40"/>
      <c r="AC578" s="40"/>
    </row>
    <row r="579" spans="1:29" x14ac:dyDescent="0.2">
      <c r="A579" s="40"/>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c r="AB579" s="40"/>
      <c r="AC579" s="40"/>
    </row>
    <row r="580" spans="1:29" x14ac:dyDescent="0.2">
      <c r="A580" s="40"/>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c r="AB580" s="40"/>
      <c r="AC580" s="40"/>
    </row>
    <row r="581" spans="1:29" x14ac:dyDescent="0.2">
      <c r="A581" s="40"/>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c r="AB581" s="40"/>
      <c r="AC581" s="40"/>
    </row>
    <row r="582" spans="1:29" x14ac:dyDescent="0.2">
      <c r="A582" s="40"/>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c r="AB582" s="40"/>
      <c r="AC582" s="40"/>
    </row>
    <row r="583" spans="1:29" x14ac:dyDescent="0.2">
      <c r="A583" s="40"/>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c r="AB583" s="40"/>
      <c r="AC583" s="40"/>
    </row>
    <row r="584" spans="1:29" x14ac:dyDescent="0.2">
      <c r="A584" s="40"/>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c r="AB584" s="40"/>
      <c r="AC584" s="40"/>
    </row>
    <row r="585" spans="1:29" x14ac:dyDescent="0.2">
      <c r="A585" s="40"/>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c r="AB585" s="40"/>
      <c r="AC585" s="40"/>
    </row>
    <row r="586" spans="1:29" x14ac:dyDescent="0.2">
      <c r="A586" s="40"/>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c r="AB586" s="40"/>
      <c r="AC586" s="40"/>
    </row>
    <row r="587" spans="1:29" x14ac:dyDescent="0.2">
      <c r="A587" s="40"/>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c r="AA587" s="40"/>
      <c r="AB587" s="40"/>
      <c r="AC587" s="40"/>
    </row>
    <row r="588" spans="1:29" x14ac:dyDescent="0.2">
      <c r="A588" s="40"/>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c r="AA588" s="40"/>
      <c r="AB588" s="40"/>
      <c r="AC588" s="40"/>
    </row>
    <row r="589" spans="1:29" x14ac:dyDescent="0.2">
      <c r="A589" s="40"/>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c r="AA589" s="40"/>
      <c r="AB589" s="40"/>
      <c r="AC589" s="40"/>
    </row>
    <row r="590" spans="1:29" x14ac:dyDescent="0.2">
      <c r="A590" s="40"/>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c r="AA590" s="40"/>
      <c r="AB590" s="40"/>
      <c r="AC590" s="40"/>
    </row>
    <row r="591" spans="1:29" x14ac:dyDescent="0.2">
      <c r="A591" s="40"/>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c r="AA591" s="40"/>
      <c r="AB591" s="40"/>
      <c r="AC591" s="40"/>
    </row>
    <row r="592" spans="1:29" x14ac:dyDescent="0.2">
      <c r="A592" s="40"/>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c r="AA592" s="40"/>
      <c r="AB592" s="40"/>
      <c r="AC592" s="40"/>
    </row>
    <row r="593" spans="1:29" x14ac:dyDescent="0.2">
      <c r="A593" s="40"/>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c r="AA593" s="40"/>
      <c r="AB593" s="40"/>
      <c r="AC593" s="40"/>
    </row>
    <row r="594" spans="1:29" x14ac:dyDescent="0.2">
      <c r="A594" s="40"/>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c r="AA594" s="40"/>
      <c r="AB594" s="40"/>
      <c r="AC594" s="40"/>
    </row>
    <row r="595" spans="1:29" x14ac:dyDescent="0.2">
      <c r="A595" s="40"/>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c r="AA595" s="40"/>
      <c r="AB595" s="40"/>
      <c r="AC595" s="40"/>
    </row>
    <row r="596" spans="1:29" x14ac:dyDescent="0.2">
      <c r="A596" s="40"/>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c r="AA596" s="40"/>
      <c r="AB596" s="40"/>
      <c r="AC596" s="40"/>
    </row>
    <row r="597" spans="1:29" x14ac:dyDescent="0.2">
      <c r="A597" s="40"/>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c r="AA597" s="40"/>
      <c r="AB597" s="40"/>
      <c r="AC597" s="40"/>
    </row>
    <row r="598" spans="1:29" x14ac:dyDescent="0.2">
      <c r="A598" s="40"/>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c r="AA598" s="40"/>
      <c r="AB598" s="40"/>
      <c r="AC598" s="40"/>
    </row>
    <row r="599" spans="1:29" x14ac:dyDescent="0.2">
      <c r="A599" s="40"/>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c r="AA599" s="40"/>
      <c r="AB599" s="40"/>
      <c r="AC599" s="40"/>
    </row>
    <row r="600" spans="1:29" x14ac:dyDescent="0.2">
      <c r="A600" s="40"/>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c r="AA600" s="40"/>
      <c r="AB600" s="40"/>
      <c r="AC600" s="40"/>
    </row>
    <row r="601" spans="1:29" x14ac:dyDescent="0.2">
      <c r="A601" s="40"/>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c r="AA601" s="40"/>
      <c r="AB601" s="40"/>
      <c r="AC601" s="40"/>
    </row>
    <row r="602" spans="1:29" x14ac:dyDescent="0.2">
      <c r="A602" s="40"/>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c r="AA602" s="40"/>
      <c r="AB602" s="40"/>
      <c r="AC602" s="40"/>
    </row>
    <row r="603" spans="1:29" x14ac:dyDescent="0.2">
      <c r="A603" s="40"/>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c r="AA603" s="40"/>
      <c r="AB603" s="40"/>
      <c r="AC603" s="40"/>
    </row>
    <row r="604" spans="1:29" x14ac:dyDescent="0.2">
      <c r="A604" s="40"/>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c r="AA604" s="40"/>
      <c r="AB604" s="40"/>
      <c r="AC604" s="40"/>
    </row>
    <row r="605" spans="1:29" x14ac:dyDescent="0.2">
      <c r="A605" s="40"/>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c r="AA605" s="40"/>
      <c r="AB605" s="40"/>
      <c r="AC605" s="40"/>
    </row>
    <row r="606" spans="1:29" x14ac:dyDescent="0.2">
      <c r="A606" s="40"/>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c r="AA606" s="40"/>
      <c r="AB606" s="40"/>
      <c r="AC606" s="40"/>
    </row>
    <row r="607" spans="1:29" x14ac:dyDescent="0.2">
      <c r="A607" s="40"/>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c r="AA607" s="40"/>
      <c r="AB607" s="40"/>
      <c r="AC607" s="40"/>
    </row>
    <row r="608" spans="1:29" x14ac:dyDescent="0.2">
      <c r="A608" s="40"/>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c r="AA608" s="40"/>
      <c r="AB608" s="40"/>
      <c r="AC608" s="40"/>
    </row>
    <row r="609" spans="1:29" x14ac:dyDescent="0.2">
      <c r="A609" s="40"/>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c r="AA609" s="40"/>
      <c r="AB609" s="40"/>
      <c r="AC609" s="40"/>
    </row>
    <row r="610" spans="1:29" x14ac:dyDescent="0.2">
      <c r="A610" s="40"/>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c r="AA610" s="40"/>
      <c r="AB610" s="40"/>
      <c r="AC610" s="40"/>
    </row>
    <row r="611" spans="1:29" x14ac:dyDescent="0.2">
      <c r="A611" s="40"/>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c r="AA611" s="40"/>
      <c r="AB611" s="40"/>
      <c r="AC611" s="40"/>
    </row>
    <row r="612" spans="1:29" x14ac:dyDescent="0.2">
      <c r="A612" s="40"/>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c r="AA612" s="40"/>
      <c r="AB612" s="40"/>
      <c r="AC612" s="40"/>
    </row>
    <row r="613" spans="1:29" x14ac:dyDescent="0.2">
      <c r="A613" s="40"/>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c r="AA613" s="40"/>
      <c r="AB613" s="40"/>
      <c r="AC613" s="40"/>
    </row>
    <row r="614" spans="1:29" x14ac:dyDescent="0.2">
      <c r="A614" s="40"/>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c r="AA614" s="40"/>
      <c r="AB614" s="40"/>
      <c r="AC614" s="40"/>
    </row>
    <row r="615" spans="1:29" x14ac:dyDescent="0.2">
      <c r="A615" s="40"/>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c r="AA615" s="40"/>
      <c r="AB615" s="40"/>
      <c r="AC615" s="40"/>
    </row>
    <row r="616" spans="1:29" x14ac:dyDescent="0.2">
      <c r="A616" s="40"/>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c r="AA616" s="40"/>
      <c r="AB616" s="40"/>
      <c r="AC616" s="40"/>
    </row>
    <row r="617" spans="1:29" x14ac:dyDescent="0.2">
      <c r="A617" s="40"/>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c r="AA617" s="40"/>
      <c r="AB617" s="40"/>
      <c r="AC617" s="40"/>
    </row>
    <row r="618" spans="1:29" x14ac:dyDescent="0.2">
      <c r="A618" s="40"/>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c r="AA618" s="40"/>
      <c r="AB618" s="40"/>
      <c r="AC618" s="40"/>
    </row>
    <row r="619" spans="1:29" x14ac:dyDescent="0.2">
      <c r="A619" s="40"/>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c r="AA619" s="40"/>
      <c r="AB619" s="40"/>
      <c r="AC619" s="40"/>
    </row>
    <row r="620" spans="1:29" x14ac:dyDescent="0.2">
      <c r="A620" s="40"/>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c r="AA620" s="40"/>
      <c r="AB620" s="40"/>
      <c r="AC620" s="40"/>
    </row>
    <row r="621" spans="1:29" x14ac:dyDescent="0.2">
      <c r="A621" s="40"/>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c r="AA621" s="40"/>
      <c r="AB621" s="40"/>
      <c r="AC621" s="40"/>
    </row>
    <row r="622" spans="1:29" x14ac:dyDescent="0.2">
      <c r="A622" s="40"/>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c r="AA622" s="40"/>
      <c r="AB622" s="40"/>
      <c r="AC622" s="40"/>
    </row>
    <row r="623" spans="1:29" x14ac:dyDescent="0.2">
      <c r="A623" s="40"/>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c r="AA623" s="40"/>
      <c r="AB623" s="40"/>
      <c r="AC623" s="40"/>
    </row>
    <row r="624" spans="1:29" x14ac:dyDescent="0.2">
      <c r="A624" s="40"/>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c r="AA624" s="40"/>
      <c r="AB624" s="40"/>
      <c r="AC624" s="40"/>
    </row>
    <row r="625" spans="1:29" x14ac:dyDescent="0.2">
      <c r="A625" s="40"/>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c r="AA625" s="40"/>
      <c r="AB625" s="40"/>
      <c r="AC625" s="40"/>
    </row>
    <row r="626" spans="1:29" x14ac:dyDescent="0.2">
      <c r="A626" s="40"/>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c r="AA626" s="40"/>
      <c r="AB626" s="40"/>
      <c r="AC626" s="40"/>
    </row>
    <row r="627" spans="1:29" x14ac:dyDescent="0.2">
      <c r="A627" s="40"/>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c r="AA627" s="40"/>
      <c r="AB627" s="40"/>
      <c r="AC627" s="40"/>
    </row>
    <row r="628" spans="1:29" x14ac:dyDescent="0.2">
      <c r="A628" s="40"/>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c r="AA628" s="40"/>
      <c r="AB628" s="40"/>
      <c r="AC628" s="40"/>
    </row>
    <row r="629" spans="1:29" x14ac:dyDescent="0.2">
      <c r="A629" s="40"/>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c r="AA629" s="40"/>
      <c r="AB629" s="40"/>
      <c r="AC629" s="40"/>
    </row>
    <row r="630" spans="1:29" x14ac:dyDescent="0.2">
      <c r="A630" s="40"/>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c r="AA630" s="40"/>
      <c r="AB630" s="40"/>
      <c r="AC630" s="40"/>
    </row>
    <row r="631" spans="1:29" x14ac:dyDescent="0.2">
      <c r="A631" s="40"/>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c r="AA631" s="40"/>
      <c r="AB631" s="40"/>
      <c r="AC631" s="40"/>
    </row>
    <row r="632" spans="1:29" x14ac:dyDescent="0.2">
      <c r="A632" s="40"/>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c r="AA632" s="40"/>
      <c r="AB632" s="40"/>
      <c r="AC632" s="40"/>
    </row>
    <row r="633" spans="1:29" x14ac:dyDescent="0.2">
      <c r="A633" s="40"/>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c r="AA633" s="40"/>
      <c r="AB633" s="40"/>
      <c r="AC633" s="40"/>
    </row>
    <row r="634" spans="1:29" x14ac:dyDescent="0.2">
      <c r="A634" s="40"/>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c r="AA634" s="40"/>
      <c r="AB634" s="40"/>
      <c r="AC634" s="40"/>
    </row>
    <row r="635" spans="1:29" x14ac:dyDescent="0.2">
      <c r="A635" s="40"/>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c r="AA635" s="40"/>
      <c r="AB635" s="40"/>
      <c r="AC635" s="40"/>
    </row>
    <row r="636" spans="1:29" x14ac:dyDescent="0.2">
      <c r="A636" s="40"/>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c r="AA636" s="40"/>
      <c r="AB636" s="40"/>
      <c r="AC636" s="40"/>
    </row>
    <row r="637" spans="1:29" x14ac:dyDescent="0.2">
      <c r="A637" s="40"/>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c r="AA637" s="40"/>
      <c r="AB637" s="40"/>
      <c r="AC637" s="40"/>
    </row>
    <row r="638" spans="1:29" x14ac:dyDescent="0.2">
      <c r="A638" s="40"/>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c r="AB638" s="40"/>
      <c r="AC638" s="40"/>
    </row>
    <row r="639" spans="1:29" x14ac:dyDescent="0.2">
      <c r="A639" s="40"/>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c r="AA639" s="40"/>
      <c r="AB639" s="40"/>
      <c r="AC639" s="40"/>
    </row>
    <row r="640" spans="1:29" x14ac:dyDescent="0.2">
      <c r="A640" s="40"/>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c r="AA640" s="40"/>
      <c r="AB640" s="40"/>
      <c r="AC640" s="40"/>
    </row>
    <row r="641" spans="1:29" x14ac:dyDescent="0.2">
      <c r="A641" s="40"/>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c r="AA641" s="40"/>
      <c r="AB641" s="40"/>
      <c r="AC641" s="40"/>
    </row>
    <row r="642" spans="1:29" x14ac:dyDescent="0.2">
      <c r="A642" s="40"/>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c r="AA642" s="40"/>
      <c r="AB642" s="40"/>
      <c r="AC642" s="40"/>
    </row>
    <row r="643" spans="1:29" x14ac:dyDescent="0.2">
      <c r="A643" s="40"/>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c r="AA643" s="40"/>
      <c r="AB643" s="40"/>
      <c r="AC643" s="40"/>
    </row>
    <row r="644" spans="1:29" x14ac:dyDescent="0.2">
      <c r="A644" s="40"/>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c r="AA644" s="40"/>
      <c r="AB644" s="40"/>
      <c r="AC644" s="40"/>
    </row>
    <row r="645" spans="1:29" x14ac:dyDescent="0.2">
      <c r="A645" s="40"/>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c r="AA645" s="40"/>
      <c r="AB645" s="40"/>
      <c r="AC645" s="40"/>
    </row>
    <row r="646" spans="1:29" x14ac:dyDescent="0.2">
      <c r="A646" s="40"/>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c r="AA646" s="40"/>
      <c r="AB646" s="40"/>
      <c r="AC646" s="40"/>
    </row>
    <row r="647" spans="1:29" x14ac:dyDescent="0.2">
      <c r="A647" s="40"/>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c r="AA647" s="40"/>
      <c r="AB647" s="40"/>
      <c r="AC647" s="40"/>
    </row>
    <row r="648" spans="1:29" x14ac:dyDescent="0.2">
      <c r="A648" s="40"/>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c r="AA648" s="40"/>
      <c r="AB648" s="40"/>
      <c r="AC648" s="40"/>
    </row>
    <row r="649" spans="1:29" x14ac:dyDescent="0.2">
      <c r="A649" s="40"/>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c r="AA649" s="40"/>
      <c r="AB649" s="40"/>
      <c r="AC649" s="40"/>
    </row>
    <row r="650" spans="1:29" x14ac:dyDescent="0.2">
      <c r="A650" s="40"/>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c r="AA650" s="40"/>
      <c r="AB650" s="40"/>
      <c r="AC650" s="40"/>
    </row>
    <row r="651" spans="1:29" x14ac:dyDescent="0.2">
      <c r="A651" s="40"/>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c r="AA651" s="40"/>
      <c r="AB651" s="40"/>
      <c r="AC651" s="40"/>
    </row>
    <row r="652" spans="1:29" x14ac:dyDescent="0.2">
      <c r="A652" s="40"/>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c r="AA652" s="40"/>
      <c r="AB652" s="40"/>
      <c r="AC652" s="40"/>
    </row>
    <row r="653" spans="1:29" x14ac:dyDescent="0.2">
      <c r="A653" s="40"/>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c r="AA653" s="40"/>
      <c r="AB653" s="40"/>
      <c r="AC653" s="40"/>
    </row>
    <row r="654" spans="1:29" x14ac:dyDescent="0.2">
      <c r="A654" s="40"/>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c r="AA654" s="40"/>
      <c r="AB654" s="40"/>
      <c r="AC654" s="40"/>
    </row>
    <row r="655" spans="1:29" x14ac:dyDescent="0.2">
      <c r="A655" s="40"/>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c r="AA655" s="40"/>
      <c r="AB655" s="40"/>
      <c r="AC655" s="40"/>
    </row>
    <row r="656" spans="1:29" x14ac:dyDescent="0.2">
      <c r="A656" s="40"/>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c r="AA656" s="40"/>
      <c r="AB656" s="40"/>
      <c r="AC656" s="40"/>
    </row>
    <row r="657" spans="1:29" x14ac:dyDescent="0.2">
      <c r="A657" s="40"/>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c r="AB657" s="40"/>
      <c r="AC657" s="40"/>
    </row>
    <row r="658" spans="1:29" x14ac:dyDescent="0.2">
      <c r="A658" s="40"/>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c r="AA658" s="40"/>
      <c r="AB658" s="40"/>
      <c r="AC658" s="40"/>
    </row>
    <row r="659" spans="1:29" x14ac:dyDescent="0.2">
      <c r="A659" s="40"/>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row>
    <row r="660" spans="1:29" x14ac:dyDescent="0.2">
      <c r="A660" s="40"/>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row>
    <row r="661" spans="1:29" x14ac:dyDescent="0.2">
      <c r="A661" s="40"/>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row>
    <row r="662" spans="1:29" x14ac:dyDescent="0.2">
      <c r="A662" s="40"/>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row>
    <row r="663" spans="1:29" x14ac:dyDescent="0.2">
      <c r="A663" s="40"/>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row>
    <row r="664" spans="1:29" x14ac:dyDescent="0.2">
      <c r="A664" s="40"/>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row>
    <row r="665" spans="1:29" x14ac:dyDescent="0.2">
      <c r="A665" s="40"/>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row>
    <row r="666" spans="1:29" x14ac:dyDescent="0.2">
      <c r="A666" s="40"/>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row>
    <row r="667" spans="1:29" x14ac:dyDescent="0.2">
      <c r="A667" s="40"/>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row>
    <row r="668" spans="1:29" x14ac:dyDescent="0.2">
      <c r="A668" s="40"/>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row>
    <row r="669" spans="1:29" x14ac:dyDescent="0.2">
      <c r="A669" s="40"/>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row>
    <row r="670" spans="1:29" x14ac:dyDescent="0.2">
      <c r="A670" s="40"/>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row>
    <row r="671" spans="1:29" x14ac:dyDescent="0.2">
      <c r="A671" s="40"/>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row>
    <row r="672" spans="1:29" x14ac:dyDescent="0.2">
      <c r="A672" s="40"/>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row>
    <row r="673" spans="1:29" x14ac:dyDescent="0.2">
      <c r="A673" s="40"/>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row>
    <row r="674" spans="1:29" x14ac:dyDescent="0.2">
      <c r="A674" s="40"/>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row>
    <row r="675" spans="1:29" x14ac:dyDescent="0.2">
      <c r="A675" s="40"/>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c r="AB675" s="40"/>
      <c r="AC675" s="40"/>
    </row>
    <row r="676" spans="1:29" x14ac:dyDescent="0.2">
      <c r="A676" s="40"/>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row>
    <row r="677" spans="1:29" x14ac:dyDescent="0.2">
      <c r="A677" s="40"/>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c r="AB677" s="40"/>
      <c r="AC677" s="40"/>
    </row>
    <row r="678" spans="1:29" x14ac:dyDescent="0.2">
      <c r="A678" s="40"/>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c r="AB678" s="40"/>
      <c r="AC678" s="40"/>
    </row>
    <row r="679" spans="1:29" x14ac:dyDescent="0.2">
      <c r="A679" s="40"/>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c r="AA679" s="40"/>
      <c r="AB679" s="40"/>
      <c r="AC679" s="40"/>
    </row>
    <row r="680" spans="1:29" x14ac:dyDescent="0.2">
      <c r="A680" s="40"/>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c r="AA680" s="40"/>
      <c r="AB680" s="40"/>
      <c r="AC680" s="40"/>
    </row>
    <row r="681" spans="1:29" x14ac:dyDescent="0.2">
      <c r="A681" s="40"/>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c r="AA681" s="40"/>
      <c r="AB681" s="40"/>
      <c r="AC681" s="40"/>
    </row>
    <row r="682" spans="1:29" x14ac:dyDescent="0.2">
      <c r="A682" s="40"/>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c r="AA682" s="40"/>
      <c r="AB682" s="40"/>
      <c r="AC682" s="40"/>
    </row>
    <row r="683" spans="1:29" x14ac:dyDescent="0.2">
      <c r="A683" s="40"/>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c r="AA683" s="40"/>
      <c r="AB683" s="40"/>
      <c r="AC683" s="40"/>
    </row>
    <row r="684" spans="1:29" x14ac:dyDescent="0.2">
      <c r="A684" s="40"/>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c r="AA684" s="40"/>
      <c r="AB684" s="40"/>
      <c r="AC684" s="40"/>
    </row>
    <row r="685" spans="1:29" x14ac:dyDescent="0.2">
      <c r="A685" s="40"/>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c r="AA685" s="40"/>
      <c r="AB685" s="40"/>
      <c r="AC685" s="40"/>
    </row>
    <row r="686" spans="1:29" x14ac:dyDescent="0.2">
      <c r="A686" s="40"/>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c r="AB686" s="40"/>
      <c r="AC686" s="40"/>
    </row>
    <row r="687" spans="1:29" x14ac:dyDescent="0.2">
      <c r="A687" s="40"/>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c r="AB687" s="40"/>
      <c r="AC687" s="40"/>
    </row>
    <row r="688" spans="1:29" x14ac:dyDescent="0.2">
      <c r="A688" s="40"/>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c r="AA688" s="40"/>
      <c r="AB688" s="40"/>
      <c r="AC688" s="40"/>
    </row>
    <row r="689" spans="1:29" x14ac:dyDescent="0.2">
      <c r="A689" s="40"/>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c r="AB689" s="40"/>
      <c r="AC689" s="40"/>
    </row>
    <row r="690" spans="1:29" x14ac:dyDescent="0.2">
      <c r="A690" s="40"/>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c r="AB690" s="40"/>
      <c r="AC690" s="40"/>
    </row>
    <row r="691" spans="1:29" x14ac:dyDescent="0.2">
      <c r="A691" s="40"/>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c r="AB691" s="40"/>
      <c r="AC691" s="40"/>
    </row>
    <row r="692" spans="1:29" x14ac:dyDescent="0.2">
      <c r="A692" s="40"/>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c r="AB692" s="40"/>
      <c r="AC692" s="40"/>
    </row>
    <row r="693" spans="1:29" x14ac:dyDescent="0.2">
      <c r="A693" s="40"/>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c r="AB693" s="40"/>
      <c r="AC693" s="40"/>
    </row>
    <row r="694" spans="1:29" x14ac:dyDescent="0.2">
      <c r="A694" s="40"/>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c r="AB694" s="40"/>
      <c r="AC694" s="40"/>
    </row>
    <row r="695" spans="1:29" x14ac:dyDescent="0.2">
      <c r="A695" s="40"/>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c r="AB695" s="40"/>
      <c r="AC695" s="40"/>
    </row>
    <row r="696" spans="1:29" x14ac:dyDescent="0.2">
      <c r="A696" s="40"/>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c r="AB696" s="40"/>
      <c r="AC696" s="40"/>
    </row>
    <row r="697" spans="1:29" x14ac:dyDescent="0.2">
      <c r="A697" s="40"/>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c r="AB697" s="40"/>
      <c r="AC697" s="40"/>
    </row>
    <row r="698" spans="1:29" x14ac:dyDescent="0.2">
      <c r="A698" s="40"/>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c r="AB698" s="40"/>
      <c r="AC698" s="40"/>
    </row>
    <row r="699" spans="1:29" x14ac:dyDescent="0.2">
      <c r="A699" s="40"/>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c r="AB699" s="40"/>
      <c r="AC699" s="40"/>
    </row>
    <row r="700" spans="1:29" x14ac:dyDescent="0.2">
      <c r="A700" s="40"/>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c r="AB700" s="40"/>
      <c r="AC700" s="40"/>
    </row>
    <row r="701" spans="1:29" x14ac:dyDescent="0.2">
      <c r="A701" s="40"/>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c r="AB701" s="40"/>
      <c r="AC701" s="40"/>
    </row>
    <row r="702" spans="1:29" x14ac:dyDescent="0.2">
      <c r="A702" s="40"/>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c r="AB702" s="40"/>
      <c r="AC702" s="40"/>
    </row>
    <row r="703" spans="1:29" x14ac:dyDescent="0.2">
      <c r="A703" s="40"/>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c r="AB703" s="40"/>
      <c r="AC703" s="40"/>
    </row>
    <row r="704" spans="1:29" x14ac:dyDescent="0.2">
      <c r="A704" s="40"/>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c r="AB704" s="40"/>
      <c r="AC704" s="40"/>
    </row>
    <row r="705" spans="1:29" x14ac:dyDescent="0.2">
      <c r="A705" s="40"/>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c r="AA705" s="40"/>
      <c r="AB705" s="40"/>
      <c r="AC705" s="40"/>
    </row>
    <row r="706" spans="1:29" x14ac:dyDescent="0.2">
      <c r="A706" s="40"/>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c r="AA706" s="40"/>
      <c r="AB706" s="40"/>
      <c r="AC706" s="40"/>
    </row>
    <row r="707" spans="1:29" x14ac:dyDescent="0.2">
      <c r="A707" s="40"/>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c r="AA707" s="40"/>
      <c r="AB707" s="40"/>
      <c r="AC707" s="40"/>
    </row>
    <row r="708" spans="1:29" x14ac:dyDescent="0.2">
      <c r="A708" s="40"/>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c r="AA708" s="40"/>
      <c r="AB708" s="40"/>
      <c r="AC708" s="40"/>
    </row>
    <row r="709" spans="1:29" x14ac:dyDescent="0.2">
      <c r="A709" s="40"/>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c r="AA709" s="40"/>
      <c r="AB709" s="40"/>
      <c r="AC709" s="40"/>
    </row>
    <row r="710" spans="1:29" x14ac:dyDescent="0.2">
      <c r="A710" s="40"/>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c r="AA710" s="40"/>
      <c r="AB710" s="40"/>
      <c r="AC710" s="40"/>
    </row>
    <row r="711" spans="1:29" x14ac:dyDescent="0.2">
      <c r="A711" s="40"/>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c r="AA711" s="40"/>
      <c r="AB711" s="40"/>
      <c r="AC711" s="40"/>
    </row>
    <row r="712" spans="1:29" x14ac:dyDescent="0.2">
      <c r="A712" s="40"/>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c r="AA712" s="40"/>
      <c r="AB712" s="40"/>
      <c r="AC712" s="40"/>
    </row>
    <row r="713" spans="1:29" x14ac:dyDescent="0.2">
      <c r="A713" s="40"/>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c r="AA713" s="40"/>
      <c r="AB713" s="40"/>
      <c r="AC713" s="40"/>
    </row>
    <row r="714" spans="1:29" x14ac:dyDescent="0.2">
      <c r="A714" s="40"/>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c r="AA714" s="40"/>
      <c r="AB714" s="40"/>
      <c r="AC714" s="40"/>
    </row>
    <row r="715" spans="1:29" x14ac:dyDescent="0.2">
      <c r="A715" s="40"/>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c r="AA715" s="40"/>
      <c r="AB715" s="40"/>
      <c r="AC715" s="40"/>
    </row>
    <row r="716" spans="1:29" x14ac:dyDescent="0.2">
      <c r="A716" s="40"/>
      <c r="B716" s="40"/>
      <c r="C716" s="40"/>
      <c r="D716" s="40"/>
      <c r="E716" s="40"/>
      <c r="F716" s="40"/>
      <c r="G716" s="40"/>
      <c r="H716" s="40"/>
      <c r="I716" s="40"/>
      <c r="J716" s="40"/>
      <c r="K716" s="40"/>
      <c r="L716" s="40"/>
      <c r="M716" s="40"/>
      <c r="N716" s="40"/>
      <c r="O716" s="40"/>
      <c r="P716" s="40"/>
      <c r="Q716" s="40"/>
      <c r="R716" s="40"/>
      <c r="S716" s="40"/>
      <c r="T716" s="40"/>
      <c r="U716" s="40"/>
      <c r="V716" s="40"/>
      <c r="W716" s="40"/>
      <c r="X716" s="40"/>
      <c r="Y716" s="40"/>
      <c r="Z716" s="40"/>
      <c r="AA716" s="40"/>
      <c r="AB716" s="40"/>
      <c r="AC716" s="40"/>
    </row>
    <row r="717" spans="1:29" x14ac:dyDescent="0.2">
      <c r="A717" s="40"/>
      <c r="B717" s="40"/>
      <c r="C717" s="40"/>
      <c r="D717" s="40"/>
      <c r="E717" s="40"/>
      <c r="F717" s="40"/>
      <c r="G717" s="40"/>
      <c r="H717" s="40"/>
      <c r="I717" s="40"/>
      <c r="J717" s="40"/>
      <c r="K717" s="40"/>
      <c r="L717" s="40"/>
      <c r="M717" s="40"/>
      <c r="N717" s="40"/>
      <c r="O717" s="40"/>
      <c r="P717" s="40"/>
      <c r="Q717" s="40"/>
      <c r="R717" s="40"/>
      <c r="S717" s="40"/>
      <c r="T717" s="40"/>
      <c r="U717" s="40"/>
      <c r="V717" s="40"/>
      <c r="W717" s="40"/>
      <c r="X717" s="40"/>
      <c r="Y717" s="40"/>
      <c r="Z717" s="40"/>
      <c r="AA717" s="40"/>
      <c r="AB717" s="40"/>
      <c r="AC717" s="40"/>
    </row>
    <row r="718" spans="1:29" x14ac:dyDescent="0.2">
      <c r="A718" s="40"/>
      <c r="B718" s="40"/>
      <c r="C718" s="40"/>
      <c r="D718" s="40"/>
      <c r="E718" s="40"/>
      <c r="F718" s="40"/>
      <c r="G718" s="40"/>
      <c r="H718" s="40"/>
      <c r="I718" s="40"/>
      <c r="J718" s="40"/>
      <c r="K718" s="40"/>
      <c r="L718" s="40"/>
      <c r="M718" s="40"/>
      <c r="N718" s="40"/>
      <c r="O718" s="40"/>
      <c r="P718" s="40"/>
      <c r="Q718" s="40"/>
      <c r="R718" s="40"/>
      <c r="S718" s="40"/>
      <c r="T718" s="40"/>
      <c r="U718" s="40"/>
      <c r="V718" s="40"/>
      <c r="W718" s="40"/>
      <c r="X718" s="40"/>
      <c r="Y718" s="40"/>
      <c r="Z718" s="40"/>
      <c r="AA718" s="40"/>
      <c r="AB718" s="40"/>
      <c r="AC718" s="40"/>
    </row>
    <row r="719" spans="1:29" x14ac:dyDescent="0.2">
      <c r="A719" s="40"/>
      <c r="B719" s="40"/>
      <c r="C719" s="40"/>
      <c r="D719" s="40"/>
      <c r="E719" s="40"/>
      <c r="F719" s="40"/>
      <c r="G719" s="40"/>
      <c r="H719" s="40"/>
      <c r="I719" s="40"/>
      <c r="J719" s="40"/>
      <c r="K719" s="40"/>
      <c r="L719" s="40"/>
      <c r="M719" s="40"/>
      <c r="N719" s="40"/>
      <c r="O719" s="40"/>
      <c r="P719" s="40"/>
      <c r="Q719" s="40"/>
      <c r="R719" s="40"/>
      <c r="S719" s="40"/>
      <c r="T719" s="40"/>
      <c r="U719" s="40"/>
      <c r="V719" s="40"/>
      <c r="W719" s="40"/>
      <c r="X719" s="40"/>
      <c r="Y719" s="40"/>
      <c r="Z719" s="40"/>
      <c r="AA719" s="40"/>
      <c r="AB719" s="40"/>
      <c r="AC719" s="40"/>
    </row>
    <row r="720" spans="1:29" x14ac:dyDescent="0.2">
      <c r="A720" s="40"/>
      <c r="B720" s="40"/>
      <c r="C720" s="40"/>
      <c r="D720" s="40"/>
      <c r="E720" s="40"/>
      <c r="F720" s="40"/>
      <c r="G720" s="40"/>
      <c r="H720" s="40"/>
      <c r="I720" s="40"/>
      <c r="J720" s="40"/>
      <c r="K720" s="40"/>
      <c r="L720" s="40"/>
      <c r="M720" s="40"/>
      <c r="N720" s="40"/>
      <c r="O720" s="40"/>
      <c r="P720" s="40"/>
      <c r="Q720" s="40"/>
      <c r="R720" s="40"/>
      <c r="S720" s="40"/>
      <c r="T720" s="40"/>
      <c r="U720" s="40"/>
      <c r="V720" s="40"/>
      <c r="W720" s="40"/>
      <c r="X720" s="40"/>
      <c r="Y720" s="40"/>
      <c r="Z720" s="40"/>
      <c r="AA720" s="40"/>
      <c r="AB720" s="40"/>
      <c r="AC720" s="40"/>
    </row>
    <row r="721" spans="1:29" x14ac:dyDescent="0.2">
      <c r="A721" s="40"/>
      <c r="B721" s="40"/>
      <c r="C721" s="40"/>
      <c r="D721" s="40"/>
      <c r="E721" s="40"/>
      <c r="F721" s="40"/>
      <c r="G721" s="40"/>
      <c r="H721" s="40"/>
      <c r="I721" s="40"/>
      <c r="J721" s="40"/>
      <c r="K721" s="40"/>
      <c r="L721" s="40"/>
      <c r="M721" s="40"/>
      <c r="N721" s="40"/>
      <c r="O721" s="40"/>
      <c r="P721" s="40"/>
      <c r="Q721" s="40"/>
      <c r="R721" s="40"/>
      <c r="S721" s="40"/>
      <c r="T721" s="40"/>
      <c r="U721" s="40"/>
      <c r="V721" s="40"/>
      <c r="W721" s="40"/>
      <c r="X721" s="40"/>
      <c r="Y721" s="40"/>
      <c r="Z721" s="40"/>
      <c r="AA721" s="40"/>
      <c r="AB721" s="40"/>
      <c r="AC721" s="40"/>
    </row>
    <row r="722" spans="1:29" x14ac:dyDescent="0.2">
      <c r="A722" s="40"/>
      <c r="B722" s="40"/>
      <c r="C722" s="40"/>
      <c r="D722" s="40"/>
      <c r="E722" s="40"/>
      <c r="F722" s="40"/>
      <c r="G722" s="40"/>
      <c r="H722" s="40"/>
      <c r="I722" s="40"/>
      <c r="J722" s="40"/>
      <c r="K722" s="40"/>
      <c r="L722" s="40"/>
      <c r="M722" s="40"/>
      <c r="N722" s="40"/>
      <c r="O722" s="40"/>
      <c r="P722" s="40"/>
      <c r="Q722" s="40"/>
      <c r="R722" s="40"/>
      <c r="S722" s="40"/>
      <c r="T722" s="40"/>
      <c r="U722" s="40"/>
      <c r="V722" s="40"/>
      <c r="W722" s="40"/>
      <c r="X722" s="40"/>
      <c r="Y722" s="40"/>
      <c r="Z722" s="40"/>
      <c r="AA722" s="40"/>
      <c r="AB722" s="40"/>
      <c r="AC722" s="40"/>
    </row>
    <row r="723" spans="1:29" x14ac:dyDescent="0.2">
      <c r="A723" s="40"/>
      <c r="B723" s="40"/>
      <c r="C723" s="40"/>
      <c r="D723" s="40"/>
      <c r="E723" s="40"/>
      <c r="F723" s="40"/>
      <c r="G723" s="40"/>
      <c r="H723" s="40"/>
      <c r="I723" s="40"/>
      <c r="J723" s="40"/>
      <c r="K723" s="40"/>
      <c r="L723" s="40"/>
      <c r="M723" s="40"/>
      <c r="N723" s="40"/>
      <c r="O723" s="40"/>
      <c r="P723" s="40"/>
      <c r="Q723" s="40"/>
      <c r="R723" s="40"/>
      <c r="S723" s="40"/>
      <c r="T723" s="40"/>
      <c r="U723" s="40"/>
      <c r="V723" s="40"/>
      <c r="W723" s="40"/>
      <c r="X723" s="40"/>
      <c r="Y723" s="40"/>
      <c r="Z723" s="40"/>
      <c r="AA723" s="40"/>
      <c r="AB723" s="40"/>
      <c r="AC723" s="40"/>
    </row>
    <row r="724" spans="1:29" x14ac:dyDescent="0.2">
      <c r="A724" s="40"/>
      <c r="B724" s="40"/>
      <c r="C724" s="40"/>
      <c r="D724" s="40"/>
      <c r="E724" s="40"/>
      <c r="F724" s="40"/>
      <c r="G724" s="40"/>
      <c r="H724" s="40"/>
      <c r="I724" s="40"/>
      <c r="J724" s="40"/>
      <c r="K724" s="40"/>
      <c r="L724" s="40"/>
      <c r="M724" s="40"/>
      <c r="N724" s="40"/>
      <c r="O724" s="40"/>
      <c r="P724" s="40"/>
      <c r="Q724" s="40"/>
      <c r="R724" s="40"/>
      <c r="S724" s="40"/>
      <c r="T724" s="40"/>
      <c r="U724" s="40"/>
      <c r="V724" s="40"/>
      <c r="W724" s="40"/>
      <c r="X724" s="40"/>
      <c r="Y724" s="40"/>
      <c r="Z724" s="40"/>
      <c r="AA724" s="40"/>
      <c r="AB724" s="40"/>
      <c r="AC724" s="40"/>
    </row>
    <row r="725" spans="1:29" x14ac:dyDescent="0.2">
      <c r="A725" s="40"/>
      <c r="B725" s="40"/>
      <c r="C725" s="40"/>
      <c r="D725" s="40"/>
      <c r="E725" s="40"/>
      <c r="F725" s="40"/>
      <c r="G725" s="40"/>
      <c r="H725" s="40"/>
      <c r="I725" s="40"/>
      <c r="J725" s="40"/>
      <c r="K725" s="40"/>
      <c r="L725" s="40"/>
      <c r="M725" s="40"/>
      <c r="N725" s="40"/>
      <c r="O725" s="40"/>
      <c r="P725" s="40"/>
      <c r="Q725" s="40"/>
      <c r="R725" s="40"/>
      <c r="S725" s="40"/>
      <c r="T725" s="40"/>
      <c r="U725" s="40"/>
      <c r="V725" s="40"/>
      <c r="W725" s="40"/>
      <c r="X725" s="40"/>
      <c r="Y725" s="40"/>
      <c r="Z725" s="40"/>
      <c r="AA725" s="40"/>
      <c r="AB725" s="40"/>
      <c r="AC725" s="40"/>
    </row>
    <row r="726" spans="1:29" x14ac:dyDescent="0.2">
      <c r="A726" s="40"/>
      <c r="B726" s="40"/>
      <c r="C726" s="40"/>
      <c r="D726" s="40"/>
      <c r="E726" s="40"/>
      <c r="F726" s="40"/>
      <c r="G726" s="40"/>
      <c r="H726" s="40"/>
      <c r="I726" s="40"/>
      <c r="J726" s="40"/>
      <c r="K726" s="40"/>
      <c r="L726" s="40"/>
      <c r="M726" s="40"/>
      <c r="N726" s="40"/>
      <c r="O726" s="40"/>
      <c r="P726" s="40"/>
      <c r="Q726" s="40"/>
      <c r="R726" s="40"/>
      <c r="S726" s="40"/>
      <c r="T726" s="40"/>
      <c r="U726" s="40"/>
      <c r="V726" s="40"/>
      <c r="W726" s="40"/>
      <c r="X726" s="40"/>
      <c r="Y726" s="40"/>
      <c r="Z726" s="40"/>
      <c r="AA726" s="40"/>
      <c r="AB726" s="40"/>
      <c r="AC726" s="40"/>
    </row>
    <row r="727" spans="1:29" x14ac:dyDescent="0.2">
      <c r="A727" s="40"/>
      <c r="B727" s="40"/>
      <c r="C727" s="40"/>
      <c r="D727" s="40"/>
      <c r="E727" s="40"/>
      <c r="F727" s="40"/>
      <c r="G727" s="40"/>
      <c r="H727" s="40"/>
      <c r="I727" s="40"/>
      <c r="J727" s="40"/>
      <c r="K727" s="40"/>
      <c r="L727" s="40"/>
      <c r="M727" s="40"/>
      <c r="N727" s="40"/>
      <c r="O727" s="40"/>
      <c r="P727" s="40"/>
      <c r="Q727" s="40"/>
      <c r="R727" s="40"/>
      <c r="S727" s="40"/>
      <c r="T727" s="40"/>
      <c r="U727" s="40"/>
      <c r="V727" s="40"/>
      <c r="W727" s="40"/>
      <c r="X727" s="40"/>
      <c r="Y727" s="40"/>
      <c r="Z727" s="40"/>
      <c r="AA727" s="40"/>
      <c r="AB727" s="40"/>
      <c r="AC727" s="40"/>
    </row>
    <row r="728" spans="1:29" x14ac:dyDescent="0.2">
      <c r="A728" s="40"/>
      <c r="B728" s="40"/>
      <c r="C728" s="40"/>
      <c r="D728" s="40"/>
      <c r="E728" s="40"/>
      <c r="F728" s="40"/>
      <c r="G728" s="40"/>
      <c r="H728" s="40"/>
      <c r="I728" s="40"/>
      <c r="J728" s="40"/>
      <c r="K728" s="40"/>
      <c r="L728" s="40"/>
      <c r="M728" s="40"/>
      <c r="N728" s="40"/>
      <c r="O728" s="40"/>
      <c r="P728" s="40"/>
      <c r="Q728" s="40"/>
      <c r="R728" s="40"/>
      <c r="S728" s="40"/>
      <c r="T728" s="40"/>
      <c r="U728" s="40"/>
      <c r="V728" s="40"/>
      <c r="W728" s="40"/>
      <c r="X728" s="40"/>
      <c r="Y728" s="40"/>
      <c r="Z728" s="40"/>
      <c r="AA728" s="40"/>
      <c r="AB728" s="40"/>
      <c r="AC728" s="40"/>
    </row>
    <row r="729" spans="1:29" x14ac:dyDescent="0.2">
      <c r="A729" s="40"/>
      <c r="B729" s="40"/>
      <c r="C729" s="40"/>
      <c r="D729" s="40"/>
      <c r="E729" s="40"/>
      <c r="F729" s="40"/>
      <c r="G729" s="40"/>
      <c r="H729" s="40"/>
      <c r="I729" s="40"/>
      <c r="J729" s="40"/>
      <c r="K729" s="40"/>
      <c r="L729" s="40"/>
      <c r="M729" s="40"/>
      <c r="N729" s="40"/>
      <c r="O729" s="40"/>
      <c r="P729" s="40"/>
      <c r="Q729" s="40"/>
      <c r="R729" s="40"/>
      <c r="S729" s="40"/>
      <c r="T729" s="40"/>
      <c r="U729" s="40"/>
      <c r="V729" s="40"/>
      <c r="W729" s="40"/>
      <c r="X729" s="40"/>
      <c r="Y729" s="40"/>
      <c r="Z729" s="40"/>
      <c r="AA729" s="40"/>
      <c r="AB729" s="40"/>
      <c r="AC729" s="40"/>
    </row>
    <row r="730" spans="1:29" x14ac:dyDescent="0.2">
      <c r="A730" s="40"/>
      <c r="B730" s="40"/>
      <c r="C730" s="40"/>
      <c r="D730" s="40"/>
      <c r="E730" s="40"/>
      <c r="F730" s="40"/>
      <c r="G730" s="40"/>
      <c r="H730" s="40"/>
      <c r="I730" s="40"/>
      <c r="J730" s="40"/>
      <c r="K730" s="40"/>
      <c r="L730" s="40"/>
      <c r="M730" s="40"/>
      <c r="N730" s="40"/>
      <c r="O730" s="40"/>
      <c r="P730" s="40"/>
      <c r="Q730" s="40"/>
      <c r="R730" s="40"/>
      <c r="S730" s="40"/>
      <c r="T730" s="40"/>
      <c r="U730" s="40"/>
      <c r="V730" s="40"/>
      <c r="W730" s="40"/>
      <c r="X730" s="40"/>
      <c r="Y730" s="40"/>
      <c r="Z730" s="40"/>
      <c r="AA730" s="40"/>
      <c r="AB730" s="40"/>
      <c r="AC730" s="40"/>
    </row>
    <row r="731" spans="1:29" x14ac:dyDescent="0.2">
      <c r="A731" s="40"/>
      <c r="B731" s="40"/>
      <c r="C731" s="40"/>
      <c r="D731" s="40"/>
      <c r="E731" s="40"/>
      <c r="F731" s="40"/>
      <c r="G731" s="40"/>
      <c r="H731" s="40"/>
      <c r="I731" s="40"/>
      <c r="J731" s="40"/>
      <c r="K731" s="40"/>
      <c r="L731" s="40"/>
      <c r="M731" s="40"/>
      <c r="N731" s="40"/>
      <c r="O731" s="40"/>
      <c r="P731" s="40"/>
      <c r="Q731" s="40"/>
      <c r="R731" s="40"/>
      <c r="S731" s="40"/>
      <c r="T731" s="40"/>
      <c r="U731" s="40"/>
      <c r="V731" s="40"/>
      <c r="W731" s="40"/>
      <c r="X731" s="40"/>
      <c r="Y731" s="40"/>
      <c r="Z731" s="40"/>
      <c r="AA731" s="40"/>
      <c r="AB731" s="40"/>
      <c r="AC731" s="40"/>
    </row>
    <row r="732" spans="1:29" x14ac:dyDescent="0.2">
      <c r="A732" s="40"/>
      <c r="B732" s="40"/>
      <c r="C732" s="40"/>
      <c r="D732" s="40"/>
      <c r="E732" s="40"/>
      <c r="F732" s="40"/>
      <c r="G732" s="40"/>
      <c r="H732" s="40"/>
      <c r="I732" s="40"/>
      <c r="J732" s="40"/>
      <c r="K732" s="40"/>
      <c r="L732" s="40"/>
      <c r="M732" s="40"/>
      <c r="N732" s="40"/>
      <c r="O732" s="40"/>
      <c r="P732" s="40"/>
      <c r="Q732" s="40"/>
      <c r="R732" s="40"/>
      <c r="S732" s="40"/>
      <c r="T732" s="40"/>
      <c r="U732" s="40"/>
      <c r="V732" s="40"/>
      <c r="W732" s="40"/>
      <c r="X732" s="40"/>
      <c r="Y732" s="40"/>
      <c r="Z732" s="40"/>
      <c r="AA732" s="40"/>
      <c r="AB732" s="40"/>
      <c r="AC732" s="40"/>
    </row>
    <row r="733" spans="1:29" x14ac:dyDescent="0.2">
      <c r="A733" s="40"/>
      <c r="B733" s="40"/>
      <c r="C733" s="40"/>
      <c r="D733" s="40"/>
      <c r="E733" s="40"/>
      <c r="F733" s="40"/>
      <c r="G733" s="40"/>
      <c r="H733" s="40"/>
      <c r="I733" s="40"/>
      <c r="J733" s="40"/>
      <c r="K733" s="40"/>
      <c r="L733" s="40"/>
      <c r="M733" s="40"/>
      <c r="N733" s="40"/>
      <c r="O733" s="40"/>
      <c r="P733" s="40"/>
      <c r="Q733" s="40"/>
      <c r="R733" s="40"/>
      <c r="S733" s="40"/>
      <c r="T733" s="40"/>
      <c r="U733" s="40"/>
      <c r="V733" s="40"/>
      <c r="W733" s="40"/>
      <c r="X733" s="40"/>
      <c r="Y733" s="40"/>
      <c r="Z733" s="40"/>
      <c r="AA733" s="40"/>
      <c r="AB733" s="40"/>
      <c r="AC733" s="40"/>
    </row>
    <row r="734" spans="1:29" x14ac:dyDescent="0.2">
      <c r="A734" s="40"/>
      <c r="B734" s="40"/>
      <c r="C734" s="40"/>
      <c r="D734" s="40"/>
      <c r="E734" s="40"/>
      <c r="F734" s="40"/>
      <c r="G734" s="40"/>
      <c r="H734" s="40"/>
      <c r="I734" s="40"/>
      <c r="J734" s="40"/>
      <c r="K734" s="40"/>
      <c r="L734" s="40"/>
      <c r="M734" s="40"/>
      <c r="N734" s="40"/>
      <c r="O734" s="40"/>
      <c r="P734" s="40"/>
      <c r="Q734" s="40"/>
      <c r="R734" s="40"/>
      <c r="S734" s="40"/>
      <c r="T734" s="40"/>
      <c r="U734" s="40"/>
      <c r="V734" s="40"/>
      <c r="W734" s="40"/>
      <c r="X734" s="40"/>
      <c r="Y734" s="40"/>
      <c r="Z734" s="40"/>
      <c r="AA734" s="40"/>
      <c r="AB734" s="40"/>
      <c r="AC734" s="40"/>
    </row>
    <row r="735" spans="1:29" x14ac:dyDescent="0.2">
      <c r="A735" s="40"/>
      <c r="B735" s="40"/>
      <c r="C735" s="40"/>
      <c r="D735" s="40"/>
      <c r="E735" s="40"/>
      <c r="F735" s="40"/>
      <c r="G735" s="40"/>
      <c r="H735" s="40"/>
      <c r="I735" s="40"/>
      <c r="J735" s="40"/>
      <c r="K735" s="40"/>
      <c r="L735" s="40"/>
      <c r="M735" s="40"/>
      <c r="N735" s="40"/>
      <c r="O735" s="40"/>
      <c r="P735" s="40"/>
      <c r="Q735" s="40"/>
      <c r="R735" s="40"/>
      <c r="S735" s="40"/>
      <c r="T735" s="40"/>
      <c r="U735" s="40"/>
      <c r="V735" s="40"/>
      <c r="W735" s="40"/>
      <c r="X735" s="40"/>
      <c r="Y735" s="40"/>
      <c r="Z735" s="40"/>
      <c r="AA735" s="40"/>
      <c r="AB735" s="40"/>
      <c r="AC735" s="40"/>
    </row>
    <row r="736" spans="1:29" x14ac:dyDescent="0.2">
      <c r="A736" s="40"/>
      <c r="B736" s="40"/>
      <c r="C736" s="40"/>
      <c r="D736" s="40"/>
      <c r="E736" s="40"/>
      <c r="F736" s="40"/>
      <c r="G736" s="40"/>
      <c r="H736" s="40"/>
      <c r="I736" s="40"/>
      <c r="J736" s="40"/>
      <c r="K736" s="40"/>
      <c r="L736" s="40"/>
      <c r="M736" s="40"/>
      <c r="N736" s="40"/>
      <c r="O736" s="40"/>
      <c r="P736" s="40"/>
      <c r="Q736" s="40"/>
      <c r="R736" s="40"/>
      <c r="S736" s="40"/>
      <c r="T736" s="40"/>
      <c r="U736" s="40"/>
      <c r="V736" s="40"/>
      <c r="W736" s="40"/>
      <c r="X736" s="40"/>
      <c r="Y736" s="40"/>
      <c r="Z736" s="40"/>
      <c r="AA736" s="40"/>
      <c r="AB736" s="40"/>
      <c r="AC736" s="40"/>
    </row>
    <row r="737" spans="1:29" x14ac:dyDescent="0.2">
      <c r="A737" s="40"/>
      <c r="B737" s="40"/>
      <c r="C737" s="40"/>
      <c r="D737" s="40"/>
      <c r="E737" s="40"/>
      <c r="F737" s="40"/>
      <c r="G737" s="40"/>
      <c r="H737" s="40"/>
      <c r="I737" s="40"/>
      <c r="J737" s="40"/>
      <c r="K737" s="40"/>
      <c r="L737" s="40"/>
      <c r="M737" s="40"/>
      <c r="N737" s="40"/>
      <c r="O737" s="40"/>
      <c r="P737" s="40"/>
      <c r="Q737" s="40"/>
      <c r="R737" s="40"/>
      <c r="S737" s="40"/>
      <c r="T737" s="40"/>
      <c r="U737" s="40"/>
      <c r="V737" s="40"/>
      <c r="W737" s="40"/>
      <c r="X737" s="40"/>
      <c r="Y737" s="40"/>
      <c r="Z737" s="40"/>
      <c r="AA737" s="40"/>
      <c r="AB737" s="40"/>
      <c r="AC737" s="40"/>
    </row>
    <row r="738" spans="1:29" x14ac:dyDescent="0.2">
      <c r="A738" s="40"/>
      <c r="B738" s="40"/>
      <c r="C738" s="40"/>
      <c r="D738" s="40"/>
      <c r="E738" s="40"/>
      <c r="F738" s="40"/>
      <c r="G738" s="40"/>
      <c r="H738" s="40"/>
      <c r="I738" s="40"/>
      <c r="J738" s="40"/>
      <c r="K738" s="40"/>
      <c r="L738" s="40"/>
      <c r="M738" s="40"/>
      <c r="N738" s="40"/>
      <c r="O738" s="40"/>
      <c r="P738" s="40"/>
      <c r="Q738" s="40"/>
      <c r="R738" s="40"/>
      <c r="S738" s="40"/>
      <c r="T738" s="40"/>
      <c r="U738" s="40"/>
      <c r="V738" s="40"/>
      <c r="W738" s="40"/>
      <c r="X738" s="40"/>
      <c r="Y738" s="40"/>
      <c r="Z738" s="40"/>
      <c r="AA738" s="40"/>
      <c r="AB738" s="40"/>
      <c r="AC738" s="40"/>
    </row>
    <row r="739" spans="1:29" x14ac:dyDescent="0.2">
      <c r="A739" s="40"/>
      <c r="B739" s="40"/>
      <c r="C739" s="40"/>
      <c r="D739" s="40"/>
      <c r="E739" s="40"/>
      <c r="F739" s="40"/>
      <c r="G739" s="40"/>
      <c r="H739" s="40"/>
      <c r="I739" s="40"/>
      <c r="J739" s="40"/>
      <c r="K739" s="40"/>
      <c r="L739" s="40"/>
      <c r="M739" s="40"/>
      <c r="N739" s="40"/>
      <c r="O739" s="40"/>
      <c r="P739" s="40"/>
      <c r="Q739" s="40"/>
      <c r="R739" s="40"/>
      <c r="S739" s="40"/>
      <c r="T739" s="40"/>
      <c r="U739" s="40"/>
      <c r="V739" s="40"/>
      <c r="W739" s="40"/>
      <c r="X739" s="40"/>
      <c r="Y739" s="40"/>
      <c r="Z739" s="40"/>
      <c r="AA739" s="40"/>
      <c r="AB739" s="40"/>
      <c r="AC739" s="40"/>
    </row>
    <row r="740" spans="1:29" x14ac:dyDescent="0.2">
      <c r="A740" s="40"/>
      <c r="B740" s="40"/>
      <c r="C740" s="40"/>
      <c r="D740" s="40"/>
      <c r="E740" s="40"/>
      <c r="F740" s="40"/>
      <c r="G740" s="40"/>
      <c r="H740" s="40"/>
      <c r="I740" s="40"/>
      <c r="J740" s="40"/>
      <c r="K740" s="40"/>
      <c r="L740" s="40"/>
      <c r="M740" s="40"/>
      <c r="N740" s="40"/>
      <c r="O740" s="40"/>
      <c r="P740" s="40"/>
      <c r="Q740" s="40"/>
      <c r="R740" s="40"/>
      <c r="S740" s="40"/>
      <c r="T740" s="40"/>
      <c r="U740" s="40"/>
      <c r="V740" s="40"/>
      <c r="W740" s="40"/>
      <c r="X740" s="40"/>
      <c r="Y740" s="40"/>
      <c r="Z740" s="40"/>
      <c r="AA740" s="40"/>
      <c r="AB740" s="40"/>
      <c r="AC740" s="40"/>
    </row>
    <row r="741" spans="1:29" x14ac:dyDescent="0.2">
      <c r="A741" s="40"/>
      <c r="B741" s="40"/>
      <c r="C741" s="40"/>
      <c r="D741" s="40"/>
      <c r="E741" s="40"/>
      <c r="F741" s="40"/>
      <c r="G741" s="40"/>
      <c r="H741" s="40"/>
      <c r="I741" s="40"/>
      <c r="J741" s="40"/>
      <c r="K741" s="40"/>
      <c r="L741" s="40"/>
      <c r="M741" s="40"/>
      <c r="N741" s="40"/>
      <c r="O741" s="40"/>
      <c r="P741" s="40"/>
      <c r="Q741" s="40"/>
      <c r="R741" s="40"/>
      <c r="S741" s="40"/>
      <c r="T741" s="40"/>
      <c r="U741" s="40"/>
      <c r="V741" s="40"/>
      <c r="W741" s="40"/>
      <c r="X741" s="40"/>
      <c r="Y741" s="40"/>
      <c r="Z741" s="40"/>
      <c r="AA741" s="40"/>
      <c r="AB741" s="40"/>
      <c r="AC741" s="40"/>
    </row>
    <row r="742" spans="1:29" x14ac:dyDescent="0.2">
      <c r="A742" s="40"/>
      <c r="B742" s="40"/>
      <c r="C742" s="40"/>
      <c r="D742" s="40"/>
      <c r="E742" s="40"/>
      <c r="F742" s="40"/>
      <c r="G742" s="40"/>
      <c r="H742" s="40"/>
      <c r="I742" s="40"/>
      <c r="J742" s="40"/>
      <c r="K742" s="40"/>
      <c r="L742" s="40"/>
      <c r="M742" s="40"/>
      <c r="N742" s="40"/>
      <c r="O742" s="40"/>
      <c r="P742" s="40"/>
      <c r="Q742" s="40"/>
      <c r="R742" s="40"/>
      <c r="S742" s="40"/>
      <c r="T742" s="40"/>
      <c r="U742" s="40"/>
      <c r="V742" s="40"/>
      <c r="W742" s="40"/>
      <c r="X742" s="40"/>
      <c r="Y742" s="40"/>
      <c r="Z742" s="40"/>
      <c r="AA742" s="40"/>
      <c r="AB742" s="40"/>
      <c r="AC742" s="40"/>
    </row>
    <row r="743" spans="1:29" x14ac:dyDescent="0.2">
      <c r="A743" s="40"/>
      <c r="B743" s="40"/>
      <c r="C743" s="40"/>
      <c r="D743" s="40"/>
      <c r="E743" s="40"/>
      <c r="F743" s="40"/>
      <c r="G743" s="40"/>
      <c r="H743" s="40"/>
      <c r="I743" s="40"/>
      <c r="J743" s="40"/>
      <c r="K743" s="40"/>
      <c r="L743" s="40"/>
      <c r="M743" s="40"/>
      <c r="N743" s="40"/>
      <c r="O743" s="40"/>
      <c r="P743" s="40"/>
      <c r="Q743" s="40"/>
      <c r="R743" s="40"/>
      <c r="S743" s="40"/>
      <c r="T743" s="40"/>
      <c r="U743" s="40"/>
      <c r="V743" s="40"/>
      <c r="W743" s="40"/>
      <c r="X743" s="40"/>
      <c r="Y743" s="40"/>
      <c r="Z743" s="40"/>
      <c r="AA743" s="40"/>
      <c r="AB743" s="40"/>
      <c r="AC743" s="40"/>
    </row>
    <row r="744" spans="1:29" x14ac:dyDescent="0.2">
      <c r="A744" s="40"/>
      <c r="B744" s="40"/>
      <c r="C744" s="40"/>
      <c r="D744" s="40"/>
      <c r="E744" s="40"/>
      <c r="F744" s="40"/>
      <c r="G744" s="40"/>
      <c r="H744" s="40"/>
      <c r="I744" s="40"/>
      <c r="J744" s="40"/>
      <c r="K744" s="40"/>
      <c r="L744" s="40"/>
      <c r="M744" s="40"/>
      <c r="N744" s="40"/>
      <c r="O744" s="40"/>
      <c r="P744" s="40"/>
      <c r="Q744" s="40"/>
      <c r="R744" s="40"/>
      <c r="S744" s="40"/>
      <c r="T744" s="40"/>
      <c r="U744" s="40"/>
      <c r="V744" s="40"/>
      <c r="W744" s="40"/>
      <c r="X744" s="40"/>
      <c r="Y744" s="40"/>
      <c r="Z744" s="40"/>
      <c r="AA744" s="40"/>
      <c r="AB744" s="40"/>
      <c r="AC744" s="40"/>
    </row>
    <row r="745" spans="1:29" x14ac:dyDescent="0.2">
      <c r="A745" s="40"/>
      <c r="B745" s="40"/>
      <c r="C745" s="40"/>
      <c r="D745" s="40"/>
      <c r="E745" s="40"/>
      <c r="F745" s="40"/>
      <c r="G745" s="40"/>
      <c r="H745" s="40"/>
      <c r="I745" s="40"/>
      <c r="J745" s="40"/>
      <c r="K745" s="40"/>
      <c r="L745" s="40"/>
      <c r="M745" s="40"/>
      <c r="N745" s="40"/>
      <c r="O745" s="40"/>
      <c r="P745" s="40"/>
      <c r="Q745" s="40"/>
      <c r="R745" s="40"/>
      <c r="S745" s="40"/>
      <c r="T745" s="40"/>
      <c r="U745" s="40"/>
      <c r="V745" s="40"/>
      <c r="W745" s="40"/>
      <c r="X745" s="40"/>
      <c r="Y745" s="40"/>
      <c r="Z745" s="40"/>
      <c r="AA745" s="40"/>
      <c r="AB745" s="40"/>
      <c r="AC745" s="40"/>
    </row>
    <row r="746" spans="1:29" x14ac:dyDescent="0.2">
      <c r="A746" s="40"/>
      <c r="B746" s="40"/>
      <c r="C746" s="40"/>
      <c r="D746" s="40"/>
      <c r="E746" s="40"/>
      <c r="F746" s="40"/>
      <c r="G746" s="40"/>
      <c r="H746" s="40"/>
      <c r="I746" s="40"/>
      <c r="J746" s="40"/>
      <c r="K746" s="40"/>
      <c r="L746" s="40"/>
      <c r="M746" s="40"/>
      <c r="N746" s="40"/>
      <c r="O746" s="40"/>
      <c r="P746" s="40"/>
      <c r="Q746" s="40"/>
      <c r="R746" s="40"/>
      <c r="S746" s="40"/>
      <c r="T746" s="40"/>
      <c r="U746" s="40"/>
      <c r="V746" s="40"/>
      <c r="W746" s="40"/>
      <c r="X746" s="40"/>
      <c r="Y746" s="40"/>
      <c r="Z746" s="40"/>
      <c r="AA746" s="40"/>
      <c r="AB746" s="40"/>
      <c r="AC746" s="40"/>
    </row>
    <row r="747" spans="1:29" x14ac:dyDescent="0.2">
      <c r="A747" s="40"/>
      <c r="B747" s="40"/>
      <c r="C747" s="40"/>
      <c r="D747" s="40"/>
      <c r="E747" s="40"/>
      <c r="F747" s="40"/>
      <c r="G747" s="40"/>
      <c r="H747" s="40"/>
      <c r="I747" s="40"/>
      <c r="J747" s="40"/>
      <c r="K747" s="40"/>
      <c r="L747" s="40"/>
      <c r="M747" s="40"/>
      <c r="N747" s="40"/>
      <c r="O747" s="40"/>
      <c r="P747" s="40"/>
      <c r="Q747" s="40"/>
      <c r="R747" s="40"/>
      <c r="S747" s="40"/>
      <c r="T747" s="40"/>
      <c r="U747" s="40"/>
      <c r="V747" s="40"/>
      <c r="W747" s="40"/>
      <c r="X747" s="40"/>
      <c r="Y747" s="40"/>
      <c r="Z747" s="40"/>
      <c r="AA747" s="40"/>
      <c r="AB747" s="40"/>
      <c r="AC747" s="40"/>
    </row>
    <row r="748" spans="1:29" x14ac:dyDescent="0.2">
      <c r="A748" s="40"/>
      <c r="B748" s="40"/>
      <c r="C748" s="40"/>
      <c r="D748" s="40"/>
      <c r="E748" s="40"/>
      <c r="F748" s="40"/>
      <c r="G748" s="40"/>
      <c r="H748" s="40"/>
      <c r="I748" s="40"/>
      <c r="J748" s="40"/>
      <c r="K748" s="40"/>
      <c r="L748" s="40"/>
      <c r="M748" s="40"/>
      <c r="N748" s="40"/>
      <c r="O748" s="40"/>
      <c r="P748" s="40"/>
      <c r="Q748" s="40"/>
      <c r="R748" s="40"/>
      <c r="S748" s="40"/>
      <c r="T748" s="40"/>
      <c r="U748" s="40"/>
      <c r="V748" s="40"/>
      <c r="W748" s="40"/>
      <c r="X748" s="40"/>
      <c r="Y748" s="40"/>
      <c r="Z748" s="40"/>
      <c r="AA748" s="40"/>
      <c r="AB748" s="40"/>
      <c r="AC748" s="40"/>
    </row>
    <row r="749" spans="1:29" x14ac:dyDescent="0.2">
      <c r="A749" s="40"/>
      <c r="B749" s="40"/>
      <c r="C749" s="40"/>
      <c r="D749" s="40"/>
      <c r="E749" s="40"/>
      <c r="F749" s="40"/>
      <c r="G749" s="40"/>
      <c r="H749" s="40"/>
      <c r="I749" s="40"/>
      <c r="J749" s="40"/>
      <c r="K749" s="40"/>
      <c r="L749" s="40"/>
      <c r="M749" s="40"/>
      <c r="N749" s="40"/>
      <c r="O749" s="40"/>
      <c r="P749" s="40"/>
      <c r="Q749" s="40"/>
      <c r="R749" s="40"/>
      <c r="S749" s="40"/>
      <c r="T749" s="40"/>
      <c r="U749" s="40"/>
      <c r="V749" s="40"/>
      <c r="W749" s="40"/>
      <c r="X749" s="40"/>
      <c r="Y749" s="40"/>
      <c r="Z749" s="40"/>
      <c r="AA749" s="40"/>
      <c r="AB749" s="40"/>
      <c r="AC749" s="40"/>
    </row>
    <row r="750" spans="1:29" x14ac:dyDescent="0.2">
      <c r="A750" s="40"/>
      <c r="B750" s="40"/>
      <c r="C750" s="40"/>
      <c r="D750" s="40"/>
      <c r="E750" s="40"/>
      <c r="F750" s="40"/>
      <c r="G750" s="40"/>
      <c r="H750" s="40"/>
      <c r="I750" s="40"/>
      <c r="J750" s="40"/>
      <c r="K750" s="40"/>
      <c r="L750" s="40"/>
      <c r="M750" s="40"/>
      <c r="N750" s="40"/>
      <c r="O750" s="40"/>
      <c r="P750" s="40"/>
      <c r="Q750" s="40"/>
      <c r="R750" s="40"/>
      <c r="S750" s="40"/>
      <c r="T750" s="40"/>
      <c r="U750" s="40"/>
      <c r="V750" s="40"/>
      <c r="W750" s="40"/>
      <c r="X750" s="40"/>
      <c r="Y750" s="40"/>
      <c r="Z750" s="40"/>
      <c r="AA750" s="40"/>
      <c r="AB750" s="40"/>
      <c r="AC750" s="40"/>
    </row>
    <row r="751" spans="1:29" x14ac:dyDescent="0.2">
      <c r="A751" s="40"/>
      <c r="B751" s="40"/>
      <c r="C751" s="40"/>
      <c r="D751" s="40"/>
      <c r="E751" s="40"/>
      <c r="F751" s="40"/>
      <c r="G751" s="40"/>
      <c r="H751" s="40"/>
      <c r="I751" s="40"/>
      <c r="J751" s="40"/>
      <c r="K751" s="40"/>
      <c r="L751" s="40"/>
      <c r="M751" s="40"/>
      <c r="N751" s="40"/>
      <c r="O751" s="40"/>
      <c r="P751" s="40"/>
      <c r="Q751" s="40"/>
      <c r="R751" s="40"/>
      <c r="S751" s="40"/>
      <c r="T751" s="40"/>
      <c r="U751" s="40"/>
      <c r="V751" s="40"/>
      <c r="W751" s="40"/>
      <c r="X751" s="40"/>
      <c r="Y751" s="40"/>
      <c r="Z751" s="40"/>
      <c r="AA751" s="40"/>
      <c r="AB751" s="40"/>
      <c r="AC751" s="40"/>
    </row>
    <row r="752" spans="1:29" x14ac:dyDescent="0.2">
      <c r="A752" s="40"/>
      <c r="B752" s="40"/>
      <c r="C752" s="40"/>
      <c r="D752" s="40"/>
      <c r="E752" s="40"/>
      <c r="F752" s="40"/>
      <c r="G752" s="40"/>
      <c r="H752" s="40"/>
      <c r="I752" s="40"/>
      <c r="J752" s="40"/>
      <c r="K752" s="40"/>
      <c r="L752" s="40"/>
      <c r="M752" s="40"/>
      <c r="N752" s="40"/>
      <c r="O752" s="40"/>
      <c r="P752" s="40"/>
      <c r="Q752" s="40"/>
      <c r="R752" s="40"/>
      <c r="S752" s="40"/>
      <c r="T752" s="40"/>
      <c r="U752" s="40"/>
      <c r="V752" s="40"/>
      <c r="W752" s="40"/>
      <c r="X752" s="40"/>
      <c r="Y752" s="40"/>
      <c r="Z752" s="40"/>
      <c r="AA752" s="40"/>
      <c r="AB752" s="40"/>
      <c r="AC752" s="40"/>
    </row>
    <row r="753" spans="1:29" x14ac:dyDescent="0.2">
      <c r="A753" s="40"/>
      <c r="B753" s="40"/>
      <c r="C753" s="40"/>
      <c r="D753" s="40"/>
      <c r="E753" s="40"/>
      <c r="F753" s="40"/>
      <c r="G753" s="40"/>
      <c r="H753" s="40"/>
      <c r="I753" s="40"/>
      <c r="J753" s="40"/>
      <c r="K753" s="40"/>
      <c r="L753" s="40"/>
      <c r="M753" s="40"/>
      <c r="N753" s="40"/>
      <c r="O753" s="40"/>
      <c r="P753" s="40"/>
      <c r="Q753" s="40"/>
      <c r="R753" s="40"/>
      <c r="S753" s="40"/>
      <c r="T753" s="40"/>
      <c r="U753" s="40"/>
      <c r="V753" s="40"/>
      <c r="W753" s="40"/>
      <c r="X753" s="40"/>
      <c r="Y753" s="40"/>
      <c r="Z753" s="40"/>
      <c r="AA753" s="40"/>
      <c r="AB753" s="40"/>
      <c r="AC753" s="40"/>
    </row>
    <row r="754" spans="1:29" x14ac:dyDescent="0.2">
      <c r="A754" s="40"/>
      <c r="B754" s="40"/>
      <c r="C754" s="40"/>
      <c r="D754" s="40"/>
      <c r="E754" s="40"/>
      <c r="F754" s="40"/>
      <c r="G754" s="40"/>
      <c r="H754" s="40"/>
      <c r="I754" s="40"/>
      <c r="J754" s="40"/>
      <c r="K754" s="40"/>
      <c r="L754" s="40"/>
      <c r="M754" s="40"/>
      <c r="N754" s="40"/>
      <c r="O754" s="40"/>
      <c r="P754" s="40"/>
      <c r="Q754" s="40"/>
      <c r="R754" s="40"/>
      <c r="S754" s="40"/>
      <c r="T754" s="40"/>
      <c r="U754" s="40"/>
      <c r="V754" s="40"/>
      <c r="W754" s="40"/>
      <c r="X754" s="40"/>
      <c r="Y754" s="40"/>
      <c r="Z754" s="40"/>
      <c r="AA754" s="40"/>
      <c r="AB754" s="40"/>
      <c r="AC754" s="40"/>
    </row>
    <row r="755" spans="1:29" x14ac:dyDescent="0.2">
      <c r="A755" s="40"/>
      <c r="B755" s="40"/>
      <c r="C755" s="40"/>
      <c r="D755" s="40"/>
      <c r="E755" s="40"/>
      <c r="F755" s="40"/>
      <c r="G755" s="40"/>
      <c r="H755" s="40"/>
      <c r="I755" s="40"/>
      <c r="J755" s="40"/>
      <c r="K755" s="40"/>
      <c r="L755" s="40"/>
      <c r="M755" s="40"/>
      <c r="N755" s="40"/>
      <c r="O755" s="40"/>
      <c r="P755" s="40"/>
      <c r="Q755" s="40"/>
      <c r="R755" s="40"/>
      <c r="S755" s="40"/>
      <c r="T755" s="40"/>
      <c r="U755" s="40"/>
      <c r="V755" s="40"/>
      <c r="W755" s="40"/>
      <c r="X755" s="40"/>
      <c r="Y755" s="40"/>
      <c r="Z755" s="40"/>
      <c r="AA755" s="40"/>
      <c r="AB755" s="40"/>
      <c r="AC755" s="40"/>
    </row>
    <row r="756" spans="1:29" x14ac:dyDescent="0.2">
      <c r="A756" s="40"/>
      <c r="B756" s="40"/>
      <c r="C756" s="40"/>
      <c r="D756" s="40"/>
      <c r="E756" s="40"/>
      <c r="F756" s="40"/>
      <c r="G756" s="40"/>
      <c r="H756" s="40"/>
      <c r="I756" s="40"/>
      <c r="J756" s="40"/>
      <c r="K756" s="40"/>
      <c r="L756" s="40"/>
      <c r="M756" s="40"/>
      <c r="N756" s="40"/>
      <c r="O756" s="40"/>
      <c r="P756" s="40"/>
      <c r="Q756" s="40"/>
      <c r="R756" s="40"/>
      <c r="S756" s="40"/>
      <c r="T756" s="40"/>
      <c r="U756" s="40"/>
      <c r="V756" s="40"/>
      <c r="W756" s="40"/>
      <c r="X756" s="40"/>
      <c r="Y756" s="40"/>
      <c r="Z756" s="40"/>
      <c r="AA756" s="40"/>
      <c r="AB756" s="40"/>
      <c r="AC756" s="40"/>
    </row>
    <row r="757" spans="1:29" x14ac:dyDescent="0.2">
      <c r="A757" s="40"/>
      <c r="B757" s="40"/>
      <c r="C757" s="40"/>
      <c r="D757" s="40"/>
      <c r="E757" s="40"/>
      <c r="F757" s="40"/>
      <c r="G757" s="40"/>
      <c r="H757" s="40"/>
      <c r="I757" s="40"/>
      <c r="J757" s="40"/>
      <c r="K757" s="40"/>
      <c r="L757" s="40"/>
      <c r="M757" s="40"/>
      <c r="N757" s="40"/>
      <c r="O757" s="40"/>
      <c r="P757" s="40"/>
      <c r="Q757" s="40"/>
      <c r="R757" s="40"/>
      <c r="S757" s="40"/>
      <c r="T757" s="40"/>
      <c r="U757" s="40"/>
      <c r="V757" s="40"/>
      <c r="W757" s="40"/>
      <c r="X757" s="40"/>
      <c r="Y757" s="40"/>
      <c r="Z757" s="40"/>
      <c r="AA757" s="40"/>
      <c r="AB757" s="40"/>
      <c r="AC757" s="40"/>
    </row>
    <row r="758" spans="1:29" x14ac:dyDescent="0.2">
      <c r="A758" s="40"/>
      <c r="B758" s="40"/>
      <c r="C758" s="40"/>
      <c r="D758" s="40"/>
      <c r="E758" s="40"/>
      <c r="F758" s="40"/>
      <c r="G758" s="40"/>
      <c r="H758" s="40"/>
      <c r="I758" s="40"/>
      <c r="J758" s="40"/>
      <c r="K758" s="40"/>
      <c r="L758" s="40"/>
      <c r="M758" s="40"/>
      <c r="N758" s="40"/>
      <c r="O758" s="40"/>
      <c r="P758" s="40"/>
      <c r="Q758" s="40"/>
      <c r="R758" s="40"/>
      <c r="S758" s="40"/>
      <c r="T758" s="40"/>
      <c r="U758" s="40"/>
      <c r="V758" s="40"/>
      <c r="W758" s="40"/>
      <c r="X758" s="40"/>
      <c r="Y758" s="40"/>
      <c r="Z758" s="40"/>
      <c r="AA758" s="40"/>
      <c r="AB758" s="40"/>
      <c r="AC758" s="40"/>
    </row>
    <row r="759" spans="1:29" x14ac:dyDescent="0.2">
      <c r="A759" s="40"/>
      <c r="B759" s="40"/>
      <c r="C759" s="40"/>
      <c r="D759" s="40"/>
      <c r="E759" s="40"/>
      <c r="F759" s="40"/>
      <c r="G759" s="40"/>
      <c r="H759" s="40"/>
      <c r="I759" s="40"/>
      <c r="J759" s="40"/>
      <c r="K759" s="40"/>
      <c r="L759" s="40"/>
      <c r="M759" s="40"/>
      <c r="N759" s="40"/>
      <c r="O759" s="40"/>
      <c r="P759" s="40"/>
      <c r="Q759" s="40"/>
      <c r="R759" s="40"/>
      <c r="S759" s="40"/>
      <c r="T759" s="40"/>
      <c r="U759" s="40"/>
      <c r="V759" s="40"/>
      <c r="W759" s="40"/>
      <c r="X759" s="40"/>
      <c r="Y759" s="40"/>
      <c r="Z759" s="40"/>
      <c r="AA759" s="40"/>
      <c r="AB759" s="40"/>
      <c r="AC759" s="40"/>
    </row>
    <row r="760" spans="1:29" x14ac:dyDescent="0.2">
      <c r="A760" s="40"/>
      <c r="B760" s="40"/>
      <c r="C760" s="40"/>
      <c r="D760" s="40"/>
      <c r="E760" s="40"/>
      <c r="F760" s="40"/>
      <c r="G760" s="40"/>
      <c r="H760" s="40"/>
      <c r="I760" s="40"/>
      <c r="J760" s="40"/>
      <c r="K760" s="40"/>
      <c r="L760" s="40"/>
      <c r="M760" s="40"/>
      <c r="N760" s="40"/>
      <c r="O760" s="40"/>
      <c r="P760" s="40"/>
      <c r="Q760" s="40"/>
      <c r="R760" s="40"/>
      <c r="S760" s="40"/>
      <c r="T760" s="40"/>
      <c r="U760" s="40"/>
      <c r="V760" s="40"/>
      <c r="W760" s="40"/>
      <c r="X760" s="40"/>
      <c r="Y760" s="40"/>
      <c r="Z760" s="40"/>
      <c r="AA760" s="40"/>
      <c r="AB760" s="40"/>
      <c r="AC760" s="40"/>
    </row>
    <row r="761" spans="1:29" x14ac:dyDescent="0.2">
      <c r="A761" s="40"/>
      <c r="B761" s="40"/>
      <c r="C761" s="40"/>
      <c r="D761" s="40"/>
      <c r="E761" s="40"/>
      <c r="F761" s="40"/>
      <c r="G761" s="40"/>
      <c r="H761" s="40"/>
      <c r="I761" s="40"/>
      <c r="J761" s="40"/>
      <c r="K761" s="40"/>
      <c r="L761" s="40"/>
      <c r="M761" s="40"/>
      <c r="N761" s="40"/>
      <c r="O761" s="40"/>
      <c r="P761" s="40"/>
      <c r="Q761" s="40"/>
      <c r="R761" s="40"/>
      <c r="S761" s="40"/>
      <c r="T761" s="40"/>
      <c r="U761" s="40"/>
      <c r="V761" s="40"/>
      <c r="W761" s="40"/>
      <c r="X761" s="40"/>
      <c r="Y761" s="40"/>
      <c r="Z761" s="40"/>
      <c r="AA761" s="40"/>
      <c r="AB761" s="40"/>
      <c r="AC761" s="40"/>
    </row>
    <row r="762" spans="1:29" x14ac:dyDescent="0.2">
      <c r="A762" s="40"/>
      <c r="B762" s="40"/>
      <c r="C762" s="40"/>
      <c r="D762" s="40"/>
      <c r="E762" s="40"/>
      <c r="F762" s="40"/>
      <c r="G762" s="40"/>
      <c r="H762" s="40"/>
      <c r="I762" s="40"/>
      <c r="J762" s="40"/>
      <c r="K762" s="40"/>
      <c r="L762" s="40"/>
      <c r="M762" s="40"/>
      <c r="N762" s="40"/>
      <c r="O762" s="40"/>
      <c r="P762" s="40"/>
      <c r="Q762" s="40"/>
      <c r="R762" s="40"/>
      <c r="S762" s="40"/>
      <c r="T762" s="40"/>
      <c r="U762" s="40"/>
      <c r="V762" s="40"/>
      <c r="W762" s="40"/>
      <c r="X762" s="40"/>
      <c r="Y762" s="40"/>
      <c r="Z762" s="40"/>
      <c r="AA762" s="40"/>
      <c r="AB762" s="40"/>
      <c r="AC762" s="40"/>
    </row>
    <row r="763" spans="1:29" x14ac:dyDescent="0.2">
      <c r="A763" s="40"/>
      <c r="B763" s="40"/>
      <c r="C763" s="40"/>
      <c r="D763" s="40"/>
      <c r="E763" s="40"/>
      <c r="F763" s="40"/>
      <c r="G763" s="40"/>
      <c r="H763" s="40"/>
      <c r="I763" s="40"/>
      <c r="J763" s="40"/>
      <c r="K763" s="40"/>
      <c r="L763" s="40"/>
      <c r="M763" s="40"/>
      <c r="N763" s="40"/>
      <c r="O763" s="40"/>
      <c r="P763" s="40"/>
      <c r="Q763" s="40"/>
      <c r="R763" s="40"/>
      <c r="S763" s="40"/>
      <c r="T763" s="40"/>
      <c r="U763" s="40"/>
      <c r="V763" s="40"/>
      <c r="W763" s="40"/>
      <c r="X763" s="40"/>
      <c r="Y763" s="40"/>
      <c r="Z763" s="40"/>
      <c r="AA763" s="40"/>
      <c r="AB763" s="40"/>
      <c r="AC763" s="40"/>
    </row>
    <row r="764" spans="1:29" x14ac:dyDescent="0.2">
      <c r="A764" s="40"/>
      <c r="B764" s="40"/>
      <c r="C764" s="40"/>
      <c r="D764" s="40"/>
      <c r="E764" s="40"/>
      <c r="F764" s="40"/>
      <c r="G764" s="40"/>
      <c r="H764" s="40"/>
      <c r="I764" s="40"/>
      <c r="J764" s="40"/>
      <c r="K764" s="40"/>
      <c r="L764" s="40"/>
      <c r="M764" s="40"/>
      <c r="N764" s="40"/>
      <c r="O764" s="40"/>
      <c r="P764" s="40"/>
      <c r="Q764" s="40"/>
      <c r="R764" s="40"/>
      <c r="S764" s="40"/>
      <c r="T764" s="40"/>
      <c r="U764" s="40"/>
      <c r="V764" s="40"/>
      <c r="W764" s="40"/>
      <c r="X764" s="40"/>
      <c r="Y764" s="40"/>
      <c r="Z764" s="40"/>
      <c r="AA764" s="40"/>
      <c r="AB764" s="40"/>
      <c r="AC764" s="40"/>
    </row>
    <row r="765" spans="1:29" x14ac:dyDescent="0.2">
      <c r="A765" s="40"/>
      <c r="B765" s="40"/>
      <c r="C765" s="40"/>
      <c r="D765" s="40"/>
      <c r="E765" s="40"/>
      <c r="F765" s="40"/>
      <c r="G765" s="40"/>
      <c r="H765" s="40"/>
      <c r="I765" s="40"/>
      <c r="J765" s="40"/>
      <c r="K765" s="40"/>
      <c r="L765" s="40"/>
      <c r="M765" s="40"/>
      <c r="N765" s="40"/>
      <c r="O765" s="40"/>
      <c r="P765" s="40"/>
      <c r="Q765" s="40"/>
      <c r="R765" s="40"/>
      <c r="S765" s="40"/>
      <c r="T765" s="40"/>
      <c r="U765" s="40"/>
      <c r="V765" s="40"/>
      <c r="W765" s="40"/>
      <c r="X765" s="40"/>
      <c r="Y765" s="40"/>
      <c r="Z765" s="40"/>
      <c r="AA765" s="40"/>
      <c r="AB765" s="40"/>
      <c r="AC765" s="40"/>
    </row>
    <row r="766" spans="1:29" x14ac:dyDescent="0.2">
      <c r="A766" s="40"/>
      <c r="B766" s="40"/>
      <c r="C766" s="40"/>
      <c r="D766" s="40"/>
      <c r="E766" s="40"/>
      <c r="F766" s="40"/>
      <c r="G766" s="40"/>
      <c r="H766" s="40"/>
      <c r="I766" s="40"/>
      <c r="J766" s="40"/>
      <c r="K766" s="40"/>
      <c r="L766" s="40"/>
      <c r="M766" s="40"/>
      <c r="N766" s="40"/>
      <c r="O766" s="40"/>
      <c r="P766" s="40"/>
      <c r="Q766" s="40"/>
      <c r="R766" s="40"/>
      <c r="S766" s="40"/>
      <c r="T766" s="40"/>
      <c r="U766" s="40"/>
      <c r="V766" s="40"/>
      <c r="W766" s="40"/>
      <c r="X766" s="40"/>
      <c r="Y766" s="40"/>
      <c r="Z766" s="40"/>
      <c r="AA766" s="40"/>
      <c r="AB766" s="40"/>
      <c r="AC766" s="40"/>
    </row>
    <row r="767" spans="1:29" x14ac:dyDescent="0.2">
      <c r="A767" s="40"/>
      <c r="B767" s="40"/>
      <c r="C767" s="40"/>
      <c r="D767" s="40"/>
      <c r="E767" s="40"/>
      <c r="F767" s="40"/>
      <c r="G767" s="40"/>
      <c r="H767" s="40"/>
      <c r="I767" s="40"/>
      <c r="J767" s="40"/>
      <c r="K767" s="40"/>
      <c r="L767" s="40"/>
      <c r="M767" s="40"/>
      <c r="N767" s="40"/>
      <c r="O767" s="40"/>
      <c r="P767" s="40"/>
      <c r="Q767" s="40"/>
      <c r="R767" s="40"/>
      <c r="S767" s="40"/>
      <c r="T767" s="40"/>
      <c r="U767" s="40"/>
      <c r="V767" s="40"/>
      <c r="W767" s="40"/>
      <c r="X767" s="40"/>
      <c r="Y767" s="40"/>
      <c r="Z767" s="40"/>
      <c r="AA767" s="40"/>
      <c r="AB767" s="40"/>
      <c r="AC767" s="40"/>
    </row>
    <row r="768" spans="1:29" x14ac:dyDescent="0.2">
      <c r="A768" s="40"/>
      <c r="B768" s="40"/>
      <c r="C768" s="40"/>
      <c r="D768" s="40"/>
      <c r="E768" s="40"/>
      <c r="F768" s="40"/>
      <c r="G768" s="40"/>
      <c r="H768" s="40"/>
      <c r="I768" s="40"/>
      <c r="J768" s="40"/>
      <c r="K768" s="40"/>
      <c r="L768" s="40"/>
      <c r="M768" s="40"/>
      <c r="N768" s="40"/>
      <c r="O768" s="40"/>
      <c r="P768" s="40"/>
      <c r="Q768" s="40"/>
      <c r="R768" s="40"/>
      <c r="S768" s="40"/>
      <c r="T768" s="40"/>
      <c r="U768" s="40"/>
      <c r="V768" s="40"/>
      <c r="W768" s="40"/>
      <c r="X768" s="40"/>
      <c r="Y768" s="40"/>
      <c r="Z768" s="40"/>
      <c r="AA768" s="40"/>
      <c r="AB768" s="40"/>
      <c r="AC768" s="40"/>
    </row>
    <row r="769" spans="1:29" x14ac:dyDescent="0.2">
      <c r="A769" s="40"/>
      <c r="B769" s="40"/>
      <c r="C769" s="40"/>
      <c r="D769" s="40"/>
      <c r="E769" s="40"/>
      <c r="F769" s="40"/>
      <c r="G769" s="40"/>
      <c r="H769" s="40"/>
      <c r="I769" s="40"/>
      <c r="J769" s="40"/>
      <c r="K769" s="40"/>
      <c r="L769" s="40"/>
      <c r="M769" s="40"/>
      <c r="N769" s="40"/>
      <c r="O769" s="40"/>
      <c r="P769" s="40"/>
      <c r="Q769" s="40"/>
      <c r="R769" s="40"/>
      <c r="S769" s="40"/>
      <c r="T769" s="40"/>
      <c r="U769" s="40"/>
      <c r="V769" s="40"/>
      <c r="W769" s="40"/>
      <c r="X769" s="40"/>
      <c r="Y769" s="40"/>
      <c r="Z769" s="40"/>
      <c r="AA769" s="40"/>
      <c r="AB769" s="40"/>
      <c r="AC769" s="40"/>
    </row>
    <row r="770" spans="1:29" x14ac:dyDescent="0.2">
      <c r="A770" s="40"/>
      <c r="B770" s="40"/>
      <c r="C770" s="40"/>
      <c r="D770" s="40"/>
      <c r="E770" s="40"/>
      <c r="F770" s="40"/>
      <c r="G770" s="40"/>
      <c r="H770" s="40"/>
      <c r="I770" s="40"/>
      <c r="J770" s="40"/>
      <c r="K770" s="40"/>
      <c r="L770" s="40"/>
      <c r="M770" s="40"/>
      <c r="N770" s="40"/>
      <c r="O770" s="40"/>
      <c r="P770" s="40"/>
      <c r="Q770" s="40"/>
      <c r="R770" s="40"/>
      <c r="S770" s="40"/>
      <c r="T770" s="40"/>
      <c r="U770" s="40"/>
      <c r="V770" s="40"/>
      <c r="W770" s="40"/>
      <c r="X770" s="40"/>
      <c r="Y770" s="40"/>
      <c r="Z770" s="40"/>
      <c r="AA770" s="40"/>
      <c r="AB770" s="40"/>
      <c r="AC770" s="40"/>
    </row>
    <row r="771" spans="1:29" x14ac:dyDescent="0.2">
      <c r="A771" s="40"/>
      <c r="B771" s="40"/>
      <c r="C771" s="40"/>
      <c r="D771" s="40"/>
      <c r="E771" s="40"/>
      <c r="F771" s="40"/>
      <c r="G771" s="40"/>
      <c r="H771" s="40"/>
      <c r="I771" s="40"/>
      <c r="J771" s="40"/>
      <c r="K771" s="40"/>
      <c r="L771" s="40"/>
      <c r="M771" s="40"/>
      <c r="N771" s="40"/>
      <c r="O771" s="40"/>
      <c r="P771" s="40"/>
      <c r="Q771" s="40"/>
      <c r="R771" s="40"/>
      <c r="S771" s="40"/>
      <c r="T771" s="40"/>
      <c r="U771" s="40"/>
      <c r="V771" s="40"/>
      <c r="W771" s="40"/>
      <c r="X771" s="40"/>
      <c r="Y771" s="40"/>
      <c r="Z771" s="40"/>
      <c r="AA771" s="40"/>
      <c r="AB771" s="40"/>
      <c r="AC771" s="40"/>
    </row>
    <row r="772" spans="1:29" x14ac:dyDescent="0.2">
      <c r="A772" s="40"/>
      <c r="B772" s="40"/>
      <c r="C772" s="40"/>
      <c r="D772" s="40"/>
      <c r="E772" s="40"/>
      <c r="F772" s="40"/>
      <c r="G772" s="40"/>
      <c r="H772" s="40"/>
      <c r="I772" s="40"/>
      <c r="J772" s="40"/>
      <c r="K772" s="40"/>
      <c r="L772" s="40"/>
      <c r="M772" s="40"/>
      <c r="N772" s="40"/>
      <c r="O772" s="40"/>
      <c r="P772" s="40"/>
      <c r="Q772" s="40"/>
      <c r="R772" s="40"/>
      <c r="S772" s="40"/>
      <c r="T772" s="40"/>
      <c r="U772" s="40"/>
      <c r="V772" s="40"/>
      <c r="W772" s="40"/>
      <c r="X772" s="40"/>
      <c r="Y772" s="40"/>
      <c r="Z772" s="40"/>
      <c r="AA772" s="40"/>
      <c r="AB772" s="40"/>
      <c r="AC772" s="40"/>
    </row>
    <row r="773" spans="1:29" x14ac:dyDescent="0.2">
      <c r="A773" s="40"/>
      <c r="B773" s="40"/>
      <c r="C773" s="40"/>
      <c r="D773" s="40"/>
      <c r="E773" s="40"/>
      <c r="F773" s="40"/>
      <c r="G773" s="40"/>
      <c r="H773" s="40"/>
      <c r="I773" s="40"/>
      <c r="J773" s="40"/>
      <c r="K773" s="40"/>
      <c r="L773" s="40"/>
      <c r="M773" s="40"/>
      <c r="N773" s="40"/>
      <c r="O773" s="40"/>
      <c r="P773" s="40"/>
      <c r="Q773" s="40"/>
      <c r="R773" s="40"/>
      <c r="S773" s="40"/>
      <c r="T773" s="40"/>
      <c r="U773" s="40"/>
      <c r="V773" s="40"/>
      <c r="W773" s="40"/>
      <c r="X773" s="40"/>
      <c r="Y773" s="40"/>
      <c r="Z773" s="40"/>
      <c r="AA773" s="40"/>
      <c r="AB773" s="40"/>
      <c r="AC773" s="40"/>
    </row>
    <row r="774" spans="1:29" x14ac:dyDescent="0.2">
      <c r="A774" s="40"/>
      <c r="B774" s="40"/>
      <c r="C774" s="40"/>
      <c r="D774" s="40"/>
      <c r="E774" s="40"/>
      <c r="F774" s="40"/>
      <c r="G774" s="40"/>
      <c r="H774" s="40"/>
      <c r="I774" s="40"/>
      <c r="J774" s="40"/>
      <c r="K774" s="40"/>
      <c r="L774" s="40"/>
      <c r="M774" s="40"/>
      <c r="N774" s="40"/>
      <c r="O774" s="40"/>
      <c r="P774" s="40"/>
      <c r="Q774" s="40"/>
      <c r="R774" s="40"/>
      <c r="S774" s="40"/>
      <c r="T774" s="40"/>
      <c r="U774" s="40"/>
      <c r="V774" s="40"/>
      <c r="W774" s="40"/>
      <c r="X774" s="40"/>
      <c r="Y774" s="40"/>
      <c r="Z774" s="40"/>
      <c r="AA774" s="40"/>
      <c r="AB774" s="40"/>
      <c r="AC774" s="40"/>
    </row>
    <row r="775" spans="1:29" x14ac:dyDescent="0.2">
      <c r="A775" s="40"/>
      <c r="B775" s="40"/>
      <c r="C775" s="40"/>
      <c r="D775" s="40"/>
      <c r="E775" s="40"/>
      <c r="F775" s="40"/>
      <c r="G775" s="40"/>
      <c r="H775" s="40"/>
      <c r="I775" s="40"/>
      <c r="J775" s="40"/>
      <c r="K775" s="40"/>
      <c r="L775" s="40"/>
      <c r="M775" s="40"/>
      <c r="N775" s="40"/>
      <c r="O775" s="40"/>
      <c r="P775" s="40"/>
      <c r="Q775" s="40"/>
      <c r="R775" s="40"/>
      <c r="S775" s="40"/>
      <c r="T775" s="40"/>
      <c r="U775" s="40"/>
      <c r="V775" s="40"/>
      <c r="W775" s="40"/>
      <c r="X775" s="40"/>
      <c r="Y775" s="40"/>
      <c r="Z775" s="40"/>
      <c r="AA775" s="40"/>
      <c r="AB775" s="40"/>
      <c r="AC775" s="40"/>
    </row>
    <row r="776" spans="1:29" x14ac:dyDescent="0.2">
      <c r="A776" s="40"/>
      <c r="B776" s="40"/>
      <c r="C776" s="40"/>
      <c r="D776" s="40"/>
      <c r="E776" s="40"/>
      <c r="F776" s="40"/>
      <c r="G776" s="40"/>
      <c r="H776" s="40"/>
      <c r="I776" s="40"/>
      <c r="J776" s="40"/>
      <c r="K776" s="40"/>
      <c r="L776" s="40"/>
      <c r="M776" s="40"/>
      <c r="N776" s="40"/>
      <c r="O776" s="40"/>
      <c r="P776" s="40"/>
      <c r="Q776" s="40"/>
      <c r="R776" s="40"/>
      <c r="S776" s="40"/>
      <c r="T776" s="40"/>
      <c r="U776" s="40"/>
      <c r="V776" s="40"/>
      <c r="W776" s="40"/>
      <c r="X776" s="40"/>
      <c r="Y776" s="40"/>
      <c r="Z776" s="40"/>
      <c r="AA776" s="40"/>
      <c r="AB776" s="40"/>
      <c r="AC776" s="40"/>
    </row>
    <row r="777" spans="1:29" x14ac:dyDescent="0.2">
      <c r="A777" s="40"/>
      <c r="B777" s="40"/>
      <c r="C777" s="40"/>
      <c r="D777" s="40"/>
      <c r="E777" s="40"/>
      <c r="F777" s="40"/>
      <c r="G777" s="40"/>
      <c r="H777" s="40"/>
      <c r="I777" s="40"/>
      <c r="J777" s="40"/>
      <c r="K777" s="40"/>
      <c r="L777" s="40"/>
      <c r="M777" s="40"/>
      <c r="N777" s="40"/>
      <c r="O777" s="40"/>
      <c r="P777" s="40"/>
      <c r="Q777" s="40"/>
      <c r="R777" s="40"/>
      <c r="S777" s="40"/>
      <c r="T777" s="40"/>
      <c r="U777" s="40"/>
      <c r="V777" s="40"/>
      <c r="W777" s="40"/>
      <c r="X777" s="40"/>
      <c r="Y777" s="40"/>
      <c r="Z777" s="40"/>
      <c r="AA777" s="40"/>
      <c r="AB777" s="40"/>
      <c r="AC777" s="40"/>
    </row>
    <row r="778" spans="1:29" x14ac:dyDescent="0.2">
      <c r="A778" s="40"/>
      <c r="B778" s="40"/>
      <c r="C778" s="40"/>
      <c r="D778" s="40"/>
      <c r="E778" s="40"/>
      <c r="F778" s="40"/>
      <c r="G778" s="40"/>
      <c r="H778" s="40"/>
      <c r="I778" s="40"/>
      <c r="J778" s="40"/>
      <c r="K778" s="40"/>
      <c r="L778" s="40"/>
      <c r="M778" s="40"/>
      <c r="N778" s="40"/>
      <c r="O778" s="40"/>
      <c r="P778" s="40"/>
      <c r="Q778" s="40"/>
      <c r="R778" s="40"/>
      <c r="S778" s="40"/>
      <c r="T778" s="40"/>
      <c r="U778" s="40"/>
      <c r="V778" s="40"/>
      <c r="W778" s="40"/>
      <c r="X778" s="40"/>
      <c r="Y778" s="40"/>
      <c r="Z778" s="40"/>
      <c r="AA778" s="40"/>
      <c r="AB778" s="40"/>
      <c r="AC778" s="40"/>
    </row>
    <row r="779" spans="1:29" x14ac:dyDescent="0.2">
      <c r="A779" s="40"/>
      <c r="B779" s="40"/>
      <c r="C779" s="40"/>
      <c r="D779" s="40"/>
      <c r="E779" s="40"/>
      <c r="F779" s="40"/>
      <c r="G779" s="40"/>
      <c r="H779" s="40"/>
      <c r="I779" s="40"/>
      <c r="J779" s="40"/>
      <c r="K779" s="40"/>
      <c r="L779" s="40"/>
      <c r="M779" s="40"/>
      <c r="N779" s="40"/>
      <c r="O779" s="40"/>
      <c r="P779" s="40"/>
      <c r="Q779" s="40"/>
      <c r="R779" s="40"/>
      <c r="S779" s="40"/>
      <c r="T779" s="40"/>
      <c r="U779" s="40"/>
      <c r="V779" s="40"/>
      <c r="W779" s="40"/>
      <c r="X779" s="40"/>
      <c r="Y779" s="40"/>
      <c r="Z779" s="40"/>
      <c r="AA779" s="40"/>
      <c r="AB779" s="40"/>
      <c r="AC779" s="40"/>
    </row>
    <row r="780" spans="1:29" x14ac:dyDescent="0.2">
      <c r="A780" s="40"/>
      <c r="B780" s="40"/>
      <c r="C780" s="40"/>
      <c r="D780" s="40"/>
      <c r="E780" s="40"/>
      <c r="F780" s="40"/>
      <c r="G780" s="40"/>
      <c r="H780" s="40"/>
      <c r="I780" s="40"/>
      <c r="J780" s="40"/>
      <c r="K780" s="40"/>
      <c r="L780" s="40"/>
      <c r="M780" s="40"/>
      <c r="N780" s="40"/>
      <c r="O780" s="40"/>
      <c r="P780" s="40"/>
      <c r="Q780" s="40"/>
      <c r="R780" s="40"/>
      <c r="S780" s="40"/>
      <c r="T780" s="40"/>
      <c r="U780" s="40"/>
      <c r="V780" s="40"/>
      <c r="W780" s="40"/>
      <c r="X780" s="40"/>
      <c r="Y780" s="40"/>
      <c r="Z780" s="40"/>
      <c r="AA780" s="40"/>
      <c r="AB780" s="40"/>
      <c r="AC780" s="40"/>
    </row>
    <row r="781" spans="1:29" x14ac:dyDescent="0.2">
      <c r="A781" s="40"/>
      <c r="B781" s="40"/>
      <c r="C781" s="40"/>
      <c r="D781" s="40"/>
      <c r="E781" s="40"/>
      <c r="F781" s="40"/>
      <c r="G781" s="40"/>
      <c r="H781" s="40"/>
      <c r="I781" s="40"/>
      <c r="J781" s="40"/>
      <c r="K781" s="40"/>
      <c r="L781" s="40"/>
      <c r="M781" s="40"/>
      <c r="N781" s="40"/>
      <c r="O781" s="40"/>
      <c r="P781" s="40"/>
      <c r="Q781" s="40"/>
      <c r="R781" s="40"/>
      <c r="S781" s="40"/>
      <c r="T781" s="40"/>
      <c r="U781" s="40"/>
      <c r="V781" s="40"/>
      <c r="W781" s="40"/>
      <c r="X781" s="40"/>
      <c r="Y781" s="40"/>
      <c r="Z781" s="40"/>
      <c r="AA781" s="40"/>
      <c r="AB781" s="40"/>
      <c r="AC781" s="40"/>
    </row>
    <row r="782" spans="1:29" x14ac:dyDescent="0.2">
      <c r="A782" s="40"/>
      <c r="B782" s="40"/>
      <c r="C782" s="40"/>
      <c r="D782" s="40"/>
      <c r="E782" s="40"/>
      <c r="F782" s="40"/>
      <c r="G782" s="40"/>
      <c r="H782" s="40"/>
      <c r="I782" s="40"/>
      <c r="J782" s="40"/>
      <c r="K782" s="40"/>
      <c r="L782" s="40"/>
      <c r="M782" s="40"/>
      <c r="N782" s="40"/>
      <c r="O782" s="40"/>
      <c r="P782" s="40"/>
      <c r="Q782" s="40"/>
      <c r="R782" s="40"/>
      <c r="S782" s="40"/>
      <c r="T782" s="40"/>
      <c r="U782" s="40"/>
      <c r="V782" s="40"/>
      <c r="W782" s="40"/>
      <c r="X782" s="40"/>
      <c r="Y782" s="40"/>
      <c r="Z782" s="40"/>
      <c r="AA782" s="40"/>
      <c r="AB782" s="40"/>
      <c r="AC782" s="40"/>
    </row>
    <row r="783" spans="1:29" x14ac:dyDescent="0.2">
      <c r="A783" s="40"/>
      <c r="B783" s="40"/>
      <c r="C783" s="40"/>
      <c r="D783" s="40"/>
      <c r="E783" s="40"/>
      <c r="F783" s="40"/>
      <c r="G783" s="40"/>
      <c r="H783" s="40"/>
      <c r="I783" s="40"/>
      <c r="J783" s="40"/>
      <c r="K783" s="40"/>
      <c r="L783" s="40"/>
      <c r="M783" s="40"/>
      <c r="N783" s="40"/>
      <c r="O783" s="40"/>
      <c r="P783" s="40"/>
      <c r="Q783" s="40"/>
      <c r="R783" s="40"/>
      <c r="S783" s="40"/>
      <c r="T783" s="40"/>
      <c r="U783" s="40"/>
      <c r="V783" s="40"/>
      <c r="W783" s="40"/>
      <c r="X783" s="40"/>
      <c r="Y783" s="40"/>
      <c r="Z783" s="40"/>
      <c r="AA783" s="40"/>
      <c r="AB783" s="40"/>
      <c r="AC783" s="40"/>
    </row>
    <row r="784" spans="1:29" x14ac:dyDescent="0.2">
      <c r="A784" s="40"/>
      <c r="B784" s="40"/>
      <c r="C784" s="40"/>
      <c r="D784" s="40"/>
      <c r="E784" s="40"/>
      <c r="F784" s="40"/>
      <c r="G784" s="40"/>
      <c r="H784" s="40"/>
      <c r="I784" s="40"/>
      <c r="J784" s="40"/>
      <c r="K784" s="40"/>
      <c r="L784" s="40"/>
      <c r="M784" s="40"/>
      <c r="N784" s="40"/>
      <c r="O784" s="40"/>
      <c r="P784" s="40"/>
      <c r="Q784" s="40"/>
      <c r="R784" s="40"/>
      <c r="S784" s="40"/>
      <c r="T784" s="40"/>
      <c r="U784" s="40"/>
      <c r="V784" s="40"/>
      <c r="W784" s="40"/>
      <c r="X784" s="40"/>
      <c r="Y784" s="40"/>
      <c r="Z784" s="40"/>
      <c r="AA784" s="40"/>
      <c r="AB784" s="40"/>
      <c r="AC784" s="40"/>
    </row>
    <row r="785" spans="1:29" x14ac:dyDescent="0.2">
      <c r="A785" s="40"/>
      <c r="B785" s="40"/>
      <c r="C785" s="40"/>
      <c r="D785" s="40"/>
      <c r="E785" s="40"/>
      <c r="F785" s="40"/>
      <c r="G785" s="40"/>
      <c r="H785" s="40"/>
      <c r="I785" s="40"/>
      <c r="J785" s="40"/>
      <c r="K785" s="40"/>
      <c r="L785" s="40"/>
      <c r="M785" s="40"/>
      <c r="N785" s="40"/>
      <c r="O785" s="40"/>
      <c r="P785" s="40"/>
      <c r="Q785" s="40"/>
      <c r="R785" s="40"/>
      <c r="S785" s="40"/>
      <c r="T785" s="40"/>
      <c r="U785" s="40"/>
      <c r="V785" s="40"/>
      <c r="W785" s="40"/>
      <c r="X785" s="40"/>
      <c r="Y785" s="40"/>
      <c r="Z785" s="40"/>
      <c r="AA785" s="40"/>
      <c r="AB785" s="40"/>
      <c r="AC785" s="40"/>
    </row>
    <row r="786" spans="1:29" x14ac:dyDescent="0.2">
      <c r="A786" s="40"/>
      <c r="B786" s="40"/>
      <c r="C786" s="40"/>
      <c r="D786" s="40"/>
      <c r="E786" s="40"/>
      <c r="F786" s="40"/>
      <c r="G786" s="40"/>
      <c r="H786" s="40"/>
      <c r="I786" s="40"/>
      <c r="J786" s="40"/>
      <c r="K786" s="40"/>
      <c r="L786" s="40"/>
      <c r="M786" s="40"/>
      <c r="N786" s="40"/>
      <c r="O786" s="40"/>
      <c r="P786" s="40"/>
      <c r="Q786" s="40"/>
      <c r="R786" s="40"/>
      <c r="S786" s="40"/>
      <c r="T786" s="40"/>
      <c r="U786" s="40"/>
      <c r="V786" s="40"/>
      <c r="W786" s="40"/>
      <c r="X786" s="40"/>
      <c r="Y786" s="40"/>
      <c r="Z786" s="40"/>
      <c r="AA786" s="40"/>
      <c r="AB786" s="40"/>
      <c r="AC786" s="40"/>
    </row>
    <row r="787" spans="1:29" x14ac:dyDescent="0.2">
      <c r="A787" s="40"/>
      <c r="B787" s="40"/>
      <c r="C787" s="40"/>
      <c r="D787" s="40"/>
      <c r="E787" s="40"/>
      <c r="F787" s="40"/>
      <c r="G787" s="40"/>
      <c r="H787" s="40"/>
      <c r="I787" s="40"/>
      <c r="J787" s="40"/>
      <c r="K787" s="40"/>
      <c r="L787" s="40"/>
      <c r="M787" s="40"/>
      <c r="N787" s="40"/>
      <c r="O787" s="40"/>
      <c r="P787" s="40"/>
      <c r="Q787" s="40"/>
      <c r="R787" s="40"/>
      <c r="S787" s="40"/>
      <c r="T787" s="40"/>
      <c r="U787" s="40"/>
      <c r="V787" s="40"/>
      <c r="W787" s="40"/>
      <c r="X787" s="40"/>
      <c r="Y787" s="40"/>
      <c r="Z787" s="40"/>
      <c r="AA787" s="40"/>
      <c r="AB787" s="40"/>
      <c r="AC787" s="40"/>
    </row>
    <row r="788" spans="1:29" x14ac:dyDescent="0.2">
      <c r="A788" s="40"/>
      <c r="B788" s="40"/>
      <c r="C788" s="40"/>
      <c r="D788" s="40"/>
      <c r="E788" s="40"/>
      <c r="F788" s="40"/>
      <c r="G788" s="40"/>
      <c r="H788" s="40"/>
      <c r="I788" s="40"/>
      <c r="J788" s="40"/>
      <c r="K788" s="40"/>
      <c r="L788" s="40"/>
      <c r="M788" s="40"/>
      <c r="N788" s="40"/>
      <c r="O788" s="40"/>
      <c r="P788" s="40"/>
      <c r="Q788" s="40"/>
      <c r="R788" s="40"/>
      <c r="S788" s="40"/>
      <c r="T788" s="40"/>
      <c r="U788" s="40"/>
      <c r="V788" s="40"/>
      <c r="W788" s="40"/>
      <c r="X788" s="40"/>
      <c r="Y788" s="40"/>
      <c r="Z788" s="40"/>
      <c r="AA788" s="40"/>
      <c r="AB788" s="40"/>
      <c r="AC788" s="40"/>
    </row>
    <row r="789" spans="1:29" x14ac:dyDescent="0.2">
      <c r="A789" s="40"/>
      <c r="B789" s="40"/>
      <c r="C789" s="40"/>
      <c r="D789" s="40"/>
      <c r="E789" s="40"/>
      <c r="F789" s="40"/>
      <c r="G789" s="40"/>
      <c r="H789" s="40"/>
      <c r="I789" s="40"/>
      <c r="J789" s="40"/>
      <c r="K789" s="40"/>
      <c r="L789" s="40"/>
      <c r="M789" s="40"/>
      <c r="N789" s="40"/>
      <c r="O789" s="40"/>
      <c r="P789" s="40"/>
      <c r="Q789" s="40"/>
      <c r="R789" s="40"/>
      <c r="S789" s="40"/>
      <c r="T789" s="40"/>
      <c r="U789" s="40"/>
      <c r="V789" s="40"/>
      <c r="W789" s="40"/>
      <c r="X789" s="40"/>
      <c r="Y789" s="40"/>
      <c r="Z789" s="40"/>
      <c r="AA789" s="40"/>
      <c r="AB789" s="40"/>
      <c r="AC789" s="40"/>
    </row>
    <row r="790" spans="1:29" x14ac:dyDescent="0.2">
      <c r="A790" s="40"/>
      <c r="B790" s="40"/>
      <c r="C790" s="40"/>
      <c r="D790" s="40"/>
      <c r="E790" s="40"/>
      <c r="F790" s="40"/>
      <c r="G790" s="40"/>
      <c r="H790" s="40"/>
      <c r="I790" s="40"/>
      <c r="J790" s="40"/>
      <c r="K790" s="40"/>
      <c r="L790" s="40"/>
      <c r="M790" s="40"/>
      <c r="N790" s="40"/>
      <c r="O790" s="40"/>
      <c r="P790" s="40"/>
      <c r="Q790" s="40"/>
      <c r="R790" s="40"/>
      <c r="S790" s="40"/>
      <c r="T790" s="40"/>
      <c r="U790" s="40"/>
      <c r="V790" s="40"/>
      <c r="W790" s="40"/>
      <c r="X790" s="40"/>
      <c r="Y790" s="40"/>
      <c r="Z790" s="40"/>
      <c r="AA790" s="40"/>
      <c r="AB790" s="40"/>
      <c r="AC790" s="40"/>
    </row>
    <row r="791" spans="1:29" x14ac:dyDescent="0.2">
      <c r="A791" s="40"/>
      <c r="B791" s="40"/>
      <c r="C791" s="40"/>
      <c r="D791" s="40"/>
      <c r="E791" s="40"/>
      <c r="F791" s="40"/>
      <c r="G791" s="40"/>
      <c r="H791" s="40"/>
      <c r="I791" s="40"/>
      <c r="J791" s="40"/>
      <c r="K791" s="40"/>
      <c r="L791" s="40"/>
      <c r="M791" s="40"/>
      <c r="N791" s="40"/>
      <c r="O791" s="40"/>
      <c r="P791" s="40"/>
      <c r="Q791" s="40"/>
      <c r="R791" s="40"/>
      <c r="S791" s="40"/>
      <c r="T791" s="40"/>
      <c r="U791" s="40"/>
      <c r="V791" s="40"/>
      <c r="W791" s="40"/>
      <c r="X791" s="40"/>
      <c r="Y791" s="40"/>
      <c r="Z791" s="40"/>
      <c r="AA791" s="40"/>
      <c r="AB791" s="40"/>
      <c r="AC791" s="40"/>
    </row>
    <row r="792" spans="1:29" x14ac:dyDescent="0.2">
      <c r="A792" s="40"/>
      <c r="B792" s="40"/>
      <c r="C792" s="40"/>
      <c r="D792" s="40"/>
      <c r="E792" s="40"/>
      <c r="F792" s="40"/>
      <c r="G792" s="40"/>
      <c r="H792" s="40"/>
      <c r="I792" s="40"/>
      <c r="J792" s="40"/>
      <c r="K792" s="40"/>
      <c r="L792" s="40"/>
      <c r="M792" s="40"/>
      <c r="N792" s="40"/>
      <c r="O792" s="40"/>
      <c r="P792" s="40"/>
      <c r="Q792" s="40"/>
      <c r="R792" s="40"/>
      <c r="S792" s="40"/>
      <c r="T792" s="40"/>
      <c r="U792" s="40"/>
      <c r="V792" s="40"/>
      <c r="W792" s="40"/>
      <c r="X792" s="40"/>
      <c r="Y792" s="40"/>
      <c r="Z792" s="40"/>
      <c r="AA792" s="40"/>
      <c r="AB792" s="40"/>
      <c r="AC792" s="40"/>
    </row>
    <row r="793" spans="1:29" x14ac:dyDescent="0.2">
      <c r="A793" s="40"/>
      <c r="B793" s="40"/>
      <c r="C793" s="40"/>
      <c r="D793" s="40"/>
      <c r="E793" s="40"/>
      <c r="F793" s="40"/>
      <c r="G793" s="40"/>
      <c r="H793" s="40"/>
      <c r="I793" s="40"/>
      <c r="J793" s="40"/>
      <c r="K793" s="40"/>
      <c r="L793" s="40"/>
      <c r="M793" s="40"/>
      <c r="N793" s="40"/>
      <c r="O793" s="40"/>
      <c r="P793" s="40"/>
      <c r="Q793" s="40"/>
      <c r="R793" s="40"/>
      <c r="S793" s="40"/>
      <c r="T793" s="40"/>
      <c r="U793" s="40"/>
      <c r="V793" s="40"/>
      <c r="W793" s="40"/>
      <c r="X793" s="40"/>
      <c r="Y793" s="40"/>
      <c r="Z793" s="40"/>
      <c r="AA793" s="40"/>
      <c r="AB793" s="40"/>
      <c r="AC793" s="40"/>
    </row>
    <row r="794" spans="1:29" x14ac:dyDescent="0.2">
      <c r="A794" s="40"/>
      <c r="B794" s="40"/>
      <c r="C794" s="40"/>
      <c r="D794" s="40"/>
      <c r="E794" s="40"/>
      <c r="F794" s="40"/>
      <c r="G794" s="40"/>
      <c r="H794" s="40"/>
      <c r="I794" s="40"/>
      <c r="J794" s="40"/>
      <c r="K794" s="40"/>
      <c r="L794" s="40"/>
      <c r="M794" s="40"/>
      <c r="N794" s="40"/>
      <c r="O794" s="40"/>
      <c r="P794" s="40"/>
      <c r="Q794" s="40"/>
      <c r="R794" s="40"/>
      <c r="S794" s="40"/>
      <c r="T794" s="40"/>
      <c r="U794" s="40"/>
      <c r="V794" s="40"/>
      <c r="W794" s="40"/>
      <c r="X794" s="40"/>
      <c r="Y794" s="40"/>
      <c r="Z794" s="40"/>
      <c r="AA794" s="40"/>
      <c r="AB794" s="40"/>
      <c r="AC794" s="40"/>
    </row>
    <row r="795" spans="1:29" x14ac:dyDescent="0.2">
      <c r="A795" s="40"/>
      <c r="B795" s="40"/>
      <c r="C795" s="40"/>
      <c r="D795" s="40"/>
      <c r="E795" s="40"/>
      <c r="F795" s="40"/>
      <c r="G795" s="40"/>
      <c r="H795" s="40"/>
      <c r="I795" s="40"/>
      <c r="J795" s="40"/>
      <c r="K795" s="40"/>
      <c r="L795" s="40"/>
      <c r="M795" s="40"/>
      <c r="N795" s="40"/>
      <c r="O795" s="40"/>
      <c r="P795" s="40"/>
      <c r="Q795" s="40"/>
      <c r="R795" s="40"/>
      <c r="S795" s="40"/>
      <c r="T795" s="40"/>
      <c r="U795" s="40"/>
      <c r="V795" s="40"/>
      <c r="W795" s="40"/>
      <c r="X795" s="40"/>
      <c r="Y795" s="40"/>
      <c r="Z795" s="40"/>
      <c r="AA795" s="40"/>
      <c r="AB795" s="40"/>
      <c r="AC795" s="40"/>
    </row>
    <row r="796" spans="1:29" x14ac:dyDescent="0.2">
      <c r="A796" s="40"/>
      <c r="B796" s="40"/>
      <c r="C796" s="40"/>
      <c r="D796" s="40"/>
      <c r="E796" s="40"/>
      <c r="F796" s="40"/>
      <c r="G796" s="40"/>
      <c r="H796" s="40"/>
      <c r="I796" s="40"/>
      <c r="J796" s="40"/>
      <c r="K796" s="40"/>
      <c r="L796" s="40"/>
      <c r="M796" s="40"/>
      <c r="N796" s="40"/>
      <c r="O796" s="40"/>
      <c r="P796" s="40"/>
      <c r="Q796" s="40"/>
      <c r="R796" s="40"/>
      <c r="S796" s="40"/>
      <c r="T796" s="40"/>
      <c r="U796" s="40"/>
      <c r="V796" s="40"/>
      <c r="W796" s="40"/>
      <c r="X796" s="40"/>
      <c r="Y796" s="40"/>
      <c r="Z796" s="40"/>
      <c r="AA796" s="40"/>
      <c r="AB796" s="40"/>
      <c r="AC796" s="40"/>
    </row>
    <row r="797" spans="1:29" x14ac:dyDescent="0.2">
      <c r="A797" s="40"/>
      <c r="B797" s="40"/>
      <c r="C797" s="40"/>
      <c r="D797" s="40"/>
      <c r="E797" s="40"/>
      <c r="F797" s="40"/>
      <c r="G797" s="40"/>
      <c r="H797" s="40"/>
      <c r="I797" s="40"/>
      <c r="J797" s="40"/>
      <c r="K797" s="40"/>
      <c r="L797" s="40"/>
      <c r="M797" s="40"/>
      <c r="N797" s="40"/>
      <c r="O797" s="40"/>
      <c r="P797" s="40"/>
      <c r="Q797" s="40"/>
      <c r="R797" s="40"/>
      <c r="S797" s="40"/>
      <c r="T797" s="40"/>
      <c r="U797" s="40"/>
      <c r="V797" s="40"/>
      <c r="W797" s="40"/>
      <c r="X797" s="40"/>
      <c r="Y797" s="40"/>
      <c r="Z797" s="40"/>
      <c r="AA797" s="40"/>
      <c r="AB797" s="40"/>
      <c r="AC797" s="40"/>
    </row>
    <row r="798" spans="1:29" x14ac:dyDescent="0.2">
      <c r="A798" s="40"/>
      <c r="B798" s="40"/>
      <c r="C798" s="40"/>
      <c r="D798" s="40"/>
      <c r="E798" s="40"/>
      <c r="F798" s="40"/>
      <c r="G798" s="40"/>
      <c r="H798" s="40"/>
      <c r="I798" s="40"/>
      <c r="J798" s="40"/>
      <c r="K798" s="40"/>
      <c r="L798" s="40"/>
      <c r="M798" s="40"/>
      <c r="N798" s="40"/>
      <c r="O798" s="40"/>
      <c r="P798" s="40"/>
      <c r="Q798" s="40"/>
      <c r="R798" s="40"/>
      <c r="S798" s="40"/>
      <c r="T798" s="40"/>
      <c r="U798" s="40"/>
      <c r="V798" s="40"/>
      <c r="W798" s="40"/>
      <c r="X798" s="40"/>
      <c r="Y798" s="40"/>
      <c r="Z798" s="40"/>
      <c r="AA798" s="40"/>
      <c r="AB798" s="40"/>
      <c r="AC798" s="40"/>
    </row>
    <row r="799" spans="1:29" x14ac:dyDescent="0.2">
      <c r="A799" s="40"/>
      <c r="B799" s="40"/>
      <c r="C799" s="40"/>
      <c r="D799" s="40"/>
      <c r="E799" s="40"/>
      <c r="F799" s="40"/>
      <c r="G799" s="40"/>
      <c r="H799" s="40"/>
      <c r="I799" s="40"/>
      <c r="J799" s="40"/>
      <c r="K799" s="40"/>
      <c r="L799" s="40"/>
      <c r="M799" s="40"/>
      <c r="N799" s="40"/>
      <c r="O799" s="40"/>
      <c r="P799" s="40"/>
      <c r="Q799" s="40"/>
      <c r="R799" s="40"/>
      <c r="S799" s="40"/>
      <c r="T799" s="40"/>
      <c r="U799" s="40"/>
      <c r="V799" s="40"/>
      <c r="W799" s="40"/>
      <c r="X799" s="40"/>
      <c r="Y799" s="40"/>
      <c r="Z799" s="40"/>
      <c r="AA799" s="40"/>
      <c r="AB799" s="40"/>
      <c r="AC799" s="40"/>
    </row>
    <row r="800" spans="1:29" x14ac:dyDescent="0.2">
      <c r="A800" s="40"/>
      <c r="B800" s="40"/>
      <c r="C800" s="40"/>
      <c r="D800" s="40"/>
      <c r="E800" s="40"/>
      <c r="F800" s="40"/>
      <c r="G800" s="40"/>
      <c r="H800" s="40"/>
      <c r="I800" s="40"/>
      <c r="J800" s="40"/>
      <c r="K800" s="40"/>
      <c r="L800" s="40"/>
      <c r="M800" s="40"/>
      <c r="N800" s="40"/>
      <c r="O800" s="40"/>
      <c r="P800" s="40"/>
      <c r="Q800" s="40"/>
      <c r="R800" s="40"/>
      <c r="S800" s="40"/>
      <c r="T800" s="40"/>
      <c r="U800" s="40"/>
      <c r="V800" s="40"/>
      <c r="W800" s="40"/>
      <c r="X800" s="40"/>
      <c r="Y800" s="40"/>
      <c r="Z800" s="40"/>
      <c r="AA800" s="40"/>
      <c r="AB800" s="40"/>
      <c r="AC800" s="40"/>
    </row>
    <row r="801" spans="1:29" x14ac:dyDescent="0.2">
      <c r="A801" s="40"/>
      <c r="B801" s="40"/>
      <c r="C801" s="40"/>
      <c r="D801" s="40"/>
      <c r="E801" s="40"/>
      <c r="F801" s="40"/>
      <c r="G801" s="40"/>
      <c r="H801" s="40"/>
      <c r="I801" s="40"/>
      <c r="J801" s="40"/>
      <c r="K801" s="40"/>
      <c r="L801" s="40"/>
      <c r="M801" s="40"/>
      <c r="N801" s="40"/>
      <c r="O801" s="40"/>
      <c r="P801" s="40"/>
      <c r="Q801" s="40"/>
      <c r="R801" s="40"/>
      <c r="S801" s="40"/>
      <c r="T801" s="40"/>
      <c r="U801" s="40"/>
      <c r="V801" s="40"/>
      <c r="W801" s="40"/>
      <c r="X801" s="40"/>
      <c r="Y801" s="40"/>
      <c r="Z801" s="40"/>
      <c r="AA801" s="40"/>
      <c r="AB801" s="40"/>
      <c r="AC801" s="40"/>
    </row>
    <row r="802" spans="1:29" x14ac:dyDescent="0.2">
      <c r="A802" s="40"/>
      <c r="B802" s="40"/>
      <c r="C802" s="40"/>
      <c r="D802" s="40"/>
      <c r="E802" s="40"/>
      <c r="F802" s="40"/>
      <c r="G802" s="40"/>
      <c r="H802" s="40"/>
      <c r="I802" s="40"/>
      <c r="J802" s="40"/>
      <c r="K802" s="40"/>
      <c r="L802" s="40"/>
      <c r="M802" s="40"/>
      <c r="N802" s="40"/>
      <c r="O802" s="40"/>
      <c r="P802" s="40"/>
      <c r="Q802" s="40"/>
      <c r="R802" s="40"/>
      <c r="S802" s="40"/>
      <c r="T802" s="40"/>
      <c r="U802" s="40"/>
      <c r="V802" s="40"/>
      <c r="W802" s="40"/>
      <c r="X802" s="40"/>
      <c r="Y802" s="40"/>
      <c r="Z802" s="40"/>
      <c r="AA802" s="40"/>
      <c r="AB802" s="40"/>
      <c r="AC802" s="40"/>
    </row>
    <row r="803" spans="1:29" x14ac:dyDescent="0.2">
      <c r="A803" s="40"/>
      <c r="B803" s="40"/>
      <c r="C803" s="40"/>
      <c r="D803" s="40"/>
      <c r="E803" s="40"/>
      <c r="F803" s="40"/>
      <c r="G803" s="40"/>
      <c r="H803" s="40"/>
      <c r="I803" s="40"/>
      <c r="J803" s="40"/>
      <c r="K803" s="40"/>
      <c r="L803" s="40"/>
      <c r="M803" s="40"/>
      <c r="N803" s="40"/>
      <c r="O803" s="40"/>
      <c r="P803" s="40"/>
      <c r="Q803" s="40"/>
      <c r="R803" s="40"/>
      <c r="S803" s="40"/>
      <c r="T803" s="40"/>
      <c r="U803" s="40"/>
      <c r="V803" s="40"/>
      <c r="W803" s="40"/>
      <c r="X803" s="40"/>
      <c r="Y803" s="40"/>
      <c r="Z803" s="40"/>
      <c r="AA803" s="40"/>
      <c r="AB803" s="40"/>
      <c r="AC803" s="40"/>
    </row>
    <row r="804" spans="1:29" x14ac:dyDescent="0.2">
      <c r="A804" s="40"/>
      <c r="B804" s="40"/>
      <c r="C804" s="40"/>
      <c r="D804" s="40"/>
      <c r="E804" s="40"/>
      <c r="F804" s="40"/>
      <c r="G804" s="40"/>
      <c r="H804" s="40"/>
      <c r="I804" s="40"/>
      <c r="J804" s="40"/>
      <c r="K804" s="40"/>
      <c r="L804" s="40"/>
      <c r="M804" s="40"/>
      <c r="N804" s="40"/>
      <c r="O804" s="40"/>
      <c r="P804" s="40"/>
      <c r="Q804" s="40"/>
      <c r="R804" s="40"/>
      <c r="S804" s="40"/>
      <c r="T804" s="40"/>
      <c r="U804" s="40"/>
      <c r="V804" s="40"/>
      <c r="W804" s="40"/>
      <c r="X804" s="40"/>
      <c r="Y804" s="40"/>
      <c r="Z804" s="40"/>
      <c r="AA804" s="40"/>
      <c r="AB804" s="40"/>
      <c r="AC804" s="40"/>
    </row>
    <row r="805" spans="1:29" x14ac:dyDescent="0.2">
      <c r="A805" s="40"/>
      <c r="B805" s="40"/>
      <c r="C805" s="40"/>
      <c r="D805" s="40"/>
      <c r="E805" s="40"/>
      <c r="F805" s="40"/>
      <c r="G805" s="40"/>
      <c r="H805" s="40"/>
      <c r="I805" s="40"/>
      <c r="J805" s="40"/>
      <c r="K805" s="40"/>
      <c r="L805" s="40"/>
      <c r="M805" s="40"/>
      <c r="N805" s="40"/>
      <c r="O805" s="40"/>
      <c r="P805" s="40"/>
      <c r="Q805" s="40"/>
      <c r="R805" s="40"/>
      <c r="S805" s="40"/>
      <c r="T805" s="40"/>
      <c r="U805" s="40"/>
      <c r="V805" s="40"/>
      <c r="W805" s="40"/>
      <c r="X805" s="40"/>
      <c r="Y805" s="40"/>
      <c r="Z805" s="40"/>
      <c r="AA805" s="40"/>
      <c r="AB805" s="40"/>
      <c r="AC805" s="40"/>
    </row>
    <row r="806" spans="1:29" x14ac:dyDescent="0.2">
      <c r="A806" s="40"/>
      <c r="B806" s="40"/>
      <c r="C806" s="40"/>
      <c r="D806" s="40"/>
      <c r="E806" s="40"/>
      <c r="F806" s="40"/>
      <c r="G806" s="40"/>
      <c r="H806" s="40"/>
      <c r="I806" s="40"/>
      <c r="J806" s="40"/>
      <c r="K806" s="40"/>
      <c r="L806" s="40"/>
      <c r="M806" s="40"/>
      <c r="N806" s="40"/>
      <c r="O806" s="40"/>
      <c r="P806" s="40"/>
      <c r="Q806" s="40"/>
      <c r="R806" s="40"/>
      <c r="S806" s="40"/>
      <c r="T806" s="40"/>
      <c r="U806" s="40"/>
      <c r="V806" s="40"/>
      <c r="W806" s="40"/>
      <c r="X806" s="40"/>
      <c r="Y806" s="40"/>
      <c r="Z806" s="40"/>
      <c r="AA806" s="40"/>
      <c r="AB806" s="40"/>
      <c r="AC806" s="40"/>
    </row>
    <row r="807" spans="1:29" x14ac:dyDescent="0.2">
      <c r="A807" s="40"/>
      <c r="B807" s="40"/>
      <c r="C807" s="40"/>
      <c r="D807" s="40"/>
      <c r="E807" s="40"/>
      <c r="F807" s="40"/>
      <c r="G807" s="40"/>
      <c r="H807" s="40"/>
      <c r="I807" s="40"/>
      <c r="J807" s="40"/>
      <c r="K807" s="40"/>
      <c r="L807" s="40"/>
      <c r="M807" s="40"/>
      <c r="N807" s="40"/>
      <c r="O807" s="40"/>
      <c r="P807" s="40"/>
      <c r="Q807" s="40"/>
      <c r="R807" s="40"/>
      <c r="S807" s="40"/>
      <c r="T807" s="40"/>
      <c r="U807" s="40"/>
      <c r="V807" s="40"/>
      <c r="W807" s="40"/>
      <c r="X807" s="40"/>
      <c r="Y807" s="40"/>
      <c r="Z807" s="40"/>
      <c r="AA807" s="40"/>
      <c r="AB807" s="40"/>
      <c r="AC807" s="40"/>
    </row>
    <row r="808" spans="1:29" x14ac:dyDescent="0.2">
      <c r="A808" s="40"/>
      <c r="B808" s="40"/>
      <c r="C808" s="40"/>
      <c r="D808" s="40"/>
      <c r="E808" s="40"/>
      <c r="F808" s="40"/>
      <c r="G808" s="40"/>
      <c r="H808" s="40"/>
      <c r="I808" s="40"/>
      <c r="J808" s="40"/>
      <c r="K808" s="40"/>
      <c r="L808" s="40"/>
      <c r="M808" s="40"/>
      <c r="N808" s="40"/>
      <c r="O808" s="40"/>
      <c r="P808" s="40"/>
      <c r="Q808" s="40"/>
      <c r="R808" s="40"/>
      <c r="S808" s="40"/>
      <c r="T808" s="40"/>
      <c r="U808" s="40"/>
      <c r="V808" s="40"/>
      <c r="W808" s="40"/>
      <c r="X808" s="40"/>
      <c r="Y808" s="40"/>
      <c r="Z808" s="40"/>
      <c r="AA808" s="40"/>
      <c r="AB808" s="40"/>
      <c r="AC808" s="40"/>
    </row>
    <row r="809" spans="1:29" x14ac:dyDescent="0.2">
      <c r="A809" s="40"/>
      <c r="B809" s="40"/>
      <c r="C809" s="40"/>
      <c r="D809" s="40"/>
      <c r="E809" s="40"/>
      <c r="F809" s="40"/>
      <c r="G809" s="40"/>
      <c r="H809" s="40"/>
      <c r="I809" s="40"/>
      <c r="J809" s="40"/>
      <c r="K809" s="40"/>
      <c r="L809" s="40"/>
      <c r="M809" s="40"/>
      <c r="N809" s="40"/>
      <c r="O809" s="40"/>
      <c r="P809" s="40"/>
      <c r="Q809" s="40"/>
      <c r="R809" s="40"/>
      <c r="S809" s="40"/>
      <c r="T809" s="40"/>
      <c r="U809" s="40"/>
      <c r="V809" s="40"/>
      <c r="W809" s="40"/>
      <c r="X809" s="40"/>
      <c r="Y809" s="40"/>
      <c r="Z809" s="40"/>
      <c r="AA809" s="40"/>
      <c r="AB809" s="40"/>
      <c r="AC809" s="40"/>
    </row>
    <row r="810" spans="1:29" x14ac:dyDescent="0.2">
      <c r="A810" s="40"/>
      <c r="B810" s="40"/>
      <c r="C810" s="40"/>
      <c r="D810" s="40"/>
      <c r="E810" s="40"/>
      <c r="F810" s="40"/>
      <c r="G810" s="40"/>
      <c r="H810" s="40"/>
      <c r="I810" s="40"/>
      <c r="J810" s="40"/>
      <c r="K810" s="40"/>
      <c r="L810" s="40"/>
      <c r="M810" s="40"/>
      <c r="N810" s="40"/>
      <c r="O810" s="40"/>
      <c r="P810" s="40"/>
      <c r="Q810" s="40"/>
      <c r="R810" s="40"/>
      <c r="S810" s="40"/>
      <c r="T810" s="40"/>
      <c r="U810" s="40"/>
      <c r="V810" s="40"/>
      <c r="W810" s="40"/>
      <c r="X810" s="40"/>
      <c r="Y810" s="40"/>
      <c r="Z810" s="40"/>
      <c r="AA810" s="40"/>
      <c r="AB810" s="40"/>
      <c r="AC810" s="40"/>
    </row>
    <row r="811" spans="1:29" x14ac:dyDescent="0.2">
      <c r="A811" s="40"/>
      <c r="B811" s="40"/>
      <c r="C811" s="40"/>
      <c r="D811" s="40"/>
      <c r="E811" s="40"/>
      <c r="F811" s="40"/>
      <c r="G811" s="40"/>
      <c r="H811" s="40"/>
      <c r="I811" s="40"/>
      <c r="J811" s="40"/>
      <c r="K811" s="40"/>
      <c r="L811" s="40"/>
      <c r="M811" s="40"/>
      <c r="N811" s="40"/>
      <c r="O811" s="40"/>
      <c r="P811" s="40"/>
      <c r="Q811" s="40"/>
      <c r="R811" s="40"/>
      <c r="S811" s="40"/>
      <c r="T811" s="40"/>
      <c r="U811" s="40"/>
      <c r="V811" s="40"/>
      <c r="W811" s="40"/>
      <c r="X811" s="40"/>
      <c r="Y811" s="40"/>
      <c r="Z811" s="40"/>
      <c r="AA811" s="40"/>
      <c r="AB811" s="40"/>
      <c r="AC811" s="40"/>
    </row>
    <row r="812" spans="1:29" x14ac:dyDescent="0.2">
      <c r="A812" s="40"/>
      <c r="B812" s="40"/>
      <c r="C812" s="40"/>
      <c r="D812" s="40"/>
      <c r="E812" s="40"/>
      <c r="F812" s="40"/>
      <c r="G812" s="40"/>
      <c r="H812" s="40"/>
      <c r="I812" s="40"/>
      <c r="J812" s="40"/>
      <c r="K812" s="40"/>
      <c r="L812" s="40"/>
      <c r="M812" s="40"/>
      <c r="N812" s="40"/>
      <c r="O812" s="40"/>
      <c r="P812" s="40"/>
      <c r="Q812" s="40"/>
      <c r="R812" s="40"/>
      <c r="S812" s="40"/>
      <c r="T812" s="40"/>
      <c r="U812" s="40"/>
      <c r="V812" s="40"/>
      <c r="W812" s="40"/>
      <c r="X812" s="40"/>
      <c r="Y812" s="40"/>
      <c r="Z812" s="40"/>
      <c r="AA812" s="40"/>
      <c r="AB812" s="40"/>
      <c r="AC812" s="40"/>
    </row>
    <row r="813" spans="1:29" x14ac:dyDescent="0.2">
      <c r="A813" s="40"/>
      <c r="B813" s="40"/>
      <c r="C813" s="40"/>
      <c r="D813" s="40"/>
      <c r="E813" s="40"/>
      <c r="F813" s="40"/>
      <c r="G813" s="40"/>
      <c r="H813" s="40"/>
      <c r="I813" s="40"/>
      <c r="J813" s="40"/>
      <c r="K813" s="40"/>
      <c r="L813" s="40"/>
      <c r="M813" s="40"/>
      <c r="N813" s="40"/>
      <c r="O813" s="40"/>
      <c r="P813" s="40"/>
      <c r="Q813" s="40"/>
      <c r="R813" s="40"/>
      <c r="S813" s="40"/>
      <c r="T813" s="40"/>
      <c r="U813" s="40"/>
      <c r="V813" s="40"/>
      <c r="W813" s="40"/>
      <c r="X813" s="40"/>
      <c r="Y813" s="40"/>
      <c r="Z813" s="40"/>
      <c r="AA813" s="40"/>
      <c r="AB813" s="40"/>
      <c r="AC813" s="40"/>
    </row>
    <row r="814" spans="1:29" x14ac:dyDescent="0.2">
      <c r="A814" s="40"/>
      <c r="B814" s="40"/>
      <c r="C814" s="40"/>
      <c r="D814" s="40"/>
      <c r="E814" s="40"/>
      <c r="F814" s="40"/>
      <c r="G814" s="40"/>
      <c r="H814" s="40"/>
      <c r="I814" s="40"/>
      <c r="J814" s="40"/>
      <c r="K814" s="40"/>
      <c r="L814" s="40"/>
      <c r="M814" s="40"/>
      <c r="N814" s="40"/>
      <c r="O814" s="40"/>
      <c r="P814" s="40"/>
      <c r="Q814" s="40"/>
      <c r="R814" s="40"/>
      <c r="S814" s="40"/>
      <c r="T814" s="40"/>
      <c r="U814" s="40"/>
      <c r="V814" s="40"/>
      <c r="W814" s="40"/>
      <c r="X814" s="40"/>
      <c r="Y814" s="40"/>
      <c r="Z814" s="40"/>
      <c r="AA814" s="40"/>
      <c r="AB814" s="40"/>
      <c r="AC814" s="40"/>
    </row>
    <row r="815" spans="1:29" x14ac:dyDescent="0.2">
      <c r="A815" s="40"/>
      <c r="B815" s="40"/>
      <c r="C815" s="40"/>
      <c r="D815" s="40"/>
      <c r="E815" s="40"/>
      <c r="F815" s="40"/>
      <c r="G815" s="40"/>
      <c r="H815" s="40"/>
      <c r="I815" s="40"/>
      <c r="J815" s="40"/>
      <c r="K815" s="40"/>
      <c r="L815" s="40"/>
      <c r="M815" s="40"/>
      <c r="N815" s="40"/>
      <c r="O815" s="40"/>
      <c r="P815" s="40"/>
      <c r="Q815" s="40"/>
      <c r="R815" s="40"/>
      <c r="S815" s="40"/>
      <c r="T815" s="40"/>
      <c r="U815" s="40"/>
      <c r="V815" s="40"/>
      <c r="W815" s="40"/>
      <c r="X815" s="40"/>
      <c r="Y815" s="40"/>
      <c r="Z815" s="40"/>
      <c r="AA815" s="40"/>
      <c r="AB815" s="40"/>
      <c r="AC815" s="40"/>
    </row>
    <row r="816" spans="1:29" x14ac:dyDescent="0.2">
      <c r="A816" s="40"/>
      <c r="B816" s="40"/>
      <c r="C816" s="40"/>
      <c r="D816" s="40"/>
      <c r="E816" s="40"/>
      <c r="F816" s="40"/>
      <c r="G816" s="40"/>
      <c r="H816" s="40"/>
      <c r="I816" s="40"/>
      <c r="J816" s="40"/>
      <c r="K816" s="40"/>
      <c r="L816" s="40"/>
      <c r="M816" s="40"/>
      <c r="N816" s="40"/>
      <c r="O816" s="40"/>
      <c r="P816" s="40"/>
      <c r="Q816" s="40"/>
      <c r="R816" s="40"/>
      <c r="S816" s="40"/>
      <c r="T816" s="40"/>
      <c r="U816" s="40"/>
      <c r="V816" s="40"/>
      <c r="W816" s="40"/>
      <c r="X816" s="40"/>
      <c r="Y816" s="40"/>
      <c r="Z816" s="40"/>
      <c r="AA816" s="40"/>
      <c r="AB816" s="40"/>
      <c r="AC816" s="40"/>
    </row>
    <row r="817" spans="1:29" x14ac:dyDescent="0.2">
      <c r="A817" s="40"/>
      <c r="B817" s="40"/>
      <c r="C817" s="40"/>
      <c r="D817" s="40"/>
      <c r="E817" s="40"/>
      <c r="F817" s="40"/>
      <c r="G817" s="40"/>
      <c r="H817" s="40"/>
      <c r="I817" s="40"/>
      <c r="J817" s="40"/>
      <c r="K817" s="40"/>
      <c r="L817" s="40"/>
      <c r="M817" s="40"/>
      <c r="N817" s="40"/>
      <c r="O817" s="40"/>
      <c r="P817" s="40"/>
      <c r="Q817" s="40"/>
      <c r="R817" s="40"/>
      <c r="S817" s="40"/>
      <c r="T817" s="40"/>
      <c r="U817" s="40"/>
      <c r="V817" s="40"/>
      <c r="W817" s="40"/>
      <c r="X817" s="40"/>
      <c r="Y817" s="40"/>
      <c r="Z817" s="40"/>
      <c r="AA817" s="40"/>
      <c r="AB817" s="40"/>
      <c r="AC817" s="40"/>
    </row>
    <row r="818" spans="1:29" x14ac:dyDescent="0.2">
      <c r="A818" s="40"/>
      <c r="B818" s="40"/>
      <c r="C818" s="40"/>
      <c r="D818" s="40"/>
      <c r="E818" s="40"/>
      <c r="F818" s="40"/>
      <c r="G818" s="40"/>
      <c r="H818" s="40"/>
      <c r="I818" s="40"/>
      <c r="J818" s="40"/>
      <c r="K818" s="40"/>
      <c r="L818" s="40"/>
      <c r="M818" s="40"/>
      <c r="N818" s="40"/>
      <c r="O818" s="40"/>
      <c r="P818" s="40"/>
      <c r="Q818" s="40"/>
      <c r="R818" s="40"/>
      <c r="S818" s="40"/>
      <c r="T818" s="40"/>
      <c r="U818" s="40"/>
      <c r="V818" s="40"/>
      <c r="W818" s="40"/>
      <c r="X818" s="40"/>
      <c r="Y818" s="40"/>
      <c r="Z818" s="40"/>
      <c r="AA818" s="40"/>
      <c r="AB818" s="40"/>
      <c r="AC818" s="40"/>
    </row>
    <row r="819" spans="1:29" x14ac:dyDescent="0.2">
      <c r="A819" s="40"/>
      <c r="B819" s="40"/>
      <c r="C819" s="40"/>
      <c r="D819" s="40"/>
      <c r="E819" s="40"/>
      <c r="F819" s="40"/>
      <c r="G819" s="40"/>
      <c r="H819" s="40"/>
      <c r="I819" s="40"/>
      <c r="J819" s="40"/>
      <c r="K819" s="40"/>
      <c r="L819" s="40"/>
      <c r="M819" s="40"/>
      <c r="N819" s="40"/>
      <c r="O819" s="40"/>
      <c r="P819" s="40"/>
      <c r="Q819" s="40"/>
      <c r="R819" s="40"/>
      <c r="S819" s="40"/>
      <c r="T819" s="40"/>
      <c r="U819" s="40"/>
      <c r="V819" s="40"/>
      <c r="W819" s="40"/>
      <c r="X819" s="40"/>
      <c r="Y819" s="40"/>
      <c r="Z819" s="40"/>
      <c r="AA819" s="40"/>
      <c r="AB819" s="40"/>
      <c r="AC819" s="40"/>
    </row>
  </sheetData>
  <sheetProtection algorithmName="SHA-512" hashValue="JOSAvDWydIbsEafSwy18uI5/kGICdLIyyJqncJ6ndN23hNZ09hlLdkW1AJbY67zhS/GrmaZArq1wj4zNR+QK/w==" saltValue="NHQkx8yPIQyIH0C0H2yBqg==" spinCount="100000" sheet="1" selectLockedCells="1"/>
  <customSheetViews>
    <customSheetView guid="{5B3AAFA8-9E3B-4A7E-97E6-3CA989CDDC69}" scale="85" showPageBreaks="1" view="pageLayout">
      <selection activeCell="K31" sqref="K31"/>
      <pageMargins left="0.70866141732283472" right="0.70866141732283472" top="0.50441176470588234" bottom="0.78740157480314965" header="0.31496062992125984" footer="0.31496062992125984"/>
      <pageSetup paperSize="9" scale="49" orientation="portrait" r:id="rId1"/>
      <headerFooter>
        <oddFooter>&amp;L&amp;D&amp;R&amp;P von &amp;N</oddFooter>
      </headerFooter>
    </customSheetView>
  </customSheetViews>
  <mergeCells count="13">
    <mergeCell ref="A18:C18"/>
    <mergeCell ref="A19:E19"/>
    <mergeCell ref="A12:B12"/>
    <mergeCell ref="A13:B13"/>
    <mergeCell ref="A14:B14"/>
    <mergeCell ref="A15:B15"/>
    <mergeCell ref="A16:B16"/>
    <mergeCell ref="A4:E4"/>
    <mergeCell ref="C6:E6"/>
    <mergeCell ref="A9:E9"/>
    <mergeCell ref="A8:D8"/>
    <mergeCell ref="A11:B11"/>
    <mergeCell ref="A10:B10"/>
  </mergeCells>
  <pageMargins left="0.70866141732283472" right="0.70866141732283472" top="0.91176470588235292" bottom="0.78740157480314965" header="0.31496062992125984" footer="0.31496062992125984"/>
  <pageSetup paperSize="9" scale="80" orientation="portrait" r:id="rId2"/>
  <headerFooter>
    <oddHeader>&amp;L&amp;G&amp;R&amp;G</oddHeader>
    <oddFooter>&amp;L&amp;D&amp;R&amp;P von &amp;N</oddFooter>
  </headerFooter>
  <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Erläuterungen</vt:lpstr>
      <vt:lpstr>Zusammenfassung</vt:lpstr>
      <vt:lpstr>SIA Phasen 32 bis 53</vt:lpstr>
      <vt:lpstr>ZMT</vt:lpstr>
      <vt:lpstr>Erläuterungen!Druckbereich</vt:lpstr>
      <vt:lpstr>'SIA Phasen 32 bis 53'!Print_Area</vt:lpstr>
    </vt:vector>
  </TitlesOfParts>
  <Company>Stadtverwaltung Bern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 Jenni</dc:creator>
  <cp:lastModifiedBy>Wetterwald Olivier</cp:lastModifiedBy>
  <cp:lastPrinted>2020-06-24T14:52:29Z</cp:lastPrinted>
  <dcterms:created xsi:type="dcterms:W3CDTF">2003-01-21T15:04:10Z</dcterms:created>
  <dcterms:modified xsi:type="dcterms:W3CDTF">2020-08-28T13:00:42Z</dcterms:modified>
</cp:coreProperties>
</file>